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6" activeTab="0"/>
  </bookViews>
  <sheets>
    <sheet name="2тепло (ф2012)" sheetId="1" r:id="rId1"/>
    <sheet name="7 п15" sheetId="2" r:id="rId2"/>
    <sheet name="13 п18 тепло" sheetId="3" r:id="rId3"/>
  </sheets>
  <definedNames/>
  <calcPr fullCalcOnLoad="1"/>
</workbook>
</file>

<file path=xl/sharedStrings.xml><?xml version="1.0" encoding="utf-8"?>
<sst xmlns="http://schemas.openxmlformats.org/spreadsheetml/2006/main" count="209" uniqueCount="140">
  <si>
    <t xml:space="preserve">Информация об основных показателях финансово-хозяйственной </t>
  </si>
  <si>
    <t>деятельности регулируемых организаций</t>
  </si>
  <si>
    <t>в сфере теплоснабжения и услуг по передаче тепловой энергии</t>
  </si>
  <si>
    <t>Наименование организации</t>
  </si>
  <si>
    <t>ООО "Джоуль"</t>
  </si>
  <si>
    <t>Наименование муниципального образования</t>
  </si>
  <si>
    <t>МО "Приморско-Куйский сельсовет"</t>
  </si>
  <si>
    <t>Адрес организации</t>
  </si>
  <si>
    <t xml:space="preserve">г. Нарьян-Мар, ул.Рыбников, д 6Б, 19 </t>
  </si>
  <si>
    <t>Ф.И.О. руководителя</t>
  </si>
  <si>
    <t>Чупров Николай Фёдорович</t>
  </si>
  <si>
    <t>Контактный телефон ((код) номер телефона)</t>
  </si>
  <si>
    <t>ИНН/КПП</t>
  </si>
  <si>
    <t>2983000079/298301001</t>
  </si>
  <si>
    <t>ОГРН</t>
  </si>
  <si>
    <t>Период представления информации (плановый (с указанием года), фактический (с указанием года))</t>
  </si>
  <si>
    <t>на период с 01.01.2012 по 31.12.2012 (факт)</t>
  </si>
  <si>
    <t>№ п/п</t>
  </si>
  <si>
    <t>Наименование показателя</t>
  </si>
  <si>
    <t>Единица измерения</t>
  </si>
  <si>
    <t>Значение показателя</t>
  </si>
  <si>
    <t>1.</t>
  </si>
  <si>
    <t>Выручка от регулируемой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</si>
  <si>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</si>
  <si>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</si>
  <si>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 т.ч.:</t>
  </si>
  <si>
    <t>2.1.</t>
  </si>
  <si>
    <t>расходы на покупаемую тепловую энергию (мощность)</t>
  </si>
  <si>
    <t>2.2.</t>
  </si>
  <si>
    <t>расходы на топливо</t>
  </si>
  <si>
    <t xml:space="preserve"> в т.ч. по каждому виду топлива:  газ</t>
  </si>
  <si>
    <t xml:space="preserve"> - объем приобретения </t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</si>
  <si>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</si>
  <si>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- цена за 1 единицу измерения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</si>
  <si>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</si>
  <si>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 xml:space="preserve"> - способ приобретения</t>
  </si>
  <si>
    <t>х</t>
  </si>
  <si>
    <t>2.3.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</si>
  <si>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</si>
  <si>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 xml:space="preserve"> - средневзвешенная стоимость 1 кВт·ч</t>
  </si>
  <si>
    <t>руб./кВт·ч</t>
  </si>
  <si>
    <t xml:space="preserve"> - объем приобретения электрической энергии</t>
  </si>
  <si>
    <t>тыс. кВт·ч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</si>
  <si>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</si>
  <si>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</si>
  <si>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</si>
  <si>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химреагенты, используемые в технологическом процессе</t>
  </si>
  <si>
    <t>2.6.</t>
  </si>
  <si>
    <t>расходы на оплату труда основного производственного персонала</t>
  </si>
  <si>
    <t>2.7.</t>
  </si>
  <si>
    <t>отчисления на социальные нужды основного производственного персонала</t>
  </si>
  <si>
    <t>2.8.</t>
  </si>
  <si>
    <t>расходы на льготную дорогу основного производственного персонала</t>
  </si>
  <si>
    <t>2.9.</t>
  </si>
  <si>
    <t>расходы на амортизацию (аренду) основных производственных средств и аренду имущества, используемого в технологическом процессе</t>
  </si>
  <si>
    <t>2.10.</t>
  </si>
  <si>
    <t xml:space="preserve">общепроизводственные (цеховые) расходы, в т.ч.: </t>
  </si>
  <si>
    <t xml:space="preserve"> - расходы на оплату труда и отчисления на социальные нужды</t>
  </si>
  <si>
    <t>2.11.</t>
  </si>
  <si>
    <t>общехозяйственные (управленческие) расходы, в т.ч.:</t>
  </si>
  <si>
    <t>2.12.</t>
  </si>
  <si>
    <t>расходы на ремонт (капитальный и текущий) основных производственных средств</t>
  </si>
  <si>
    <t>2.13.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</si>
  <si>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</si>
  <si>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</t>
  </si>
  <si>
    <t>Валовая прибыль от продажи товаров и услуг по регулируемому виду деятельности</t>
  </si>
  <si>
    <t>4.</t>
  </si>
  <si>
    <t>Чистая прибыль от регулируемого вида деятельности, в т.ч.:</t>
  </si>
  <si>
    <t>4.1.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</si>
  <si>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</si>
  <si>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5.</t>
  </si>
  <si>
    <t>Изменение стоимости основных фондов</t>
  </si>
  <si>
    <t>5.1.</t>
  </si>
  <si>
    <t>стоимость основных фондов на начало периода</t>
  </si>
  <si>
    <t>5.2.</t>
  </si>
  <si>
    <t>ввод в эксплуатацию основных фондов</t>
  </si>
  <si>
    <t>5.3.</t>
  </si>
  <si>
    <t>вывод из эксплуатации основных фондов</t>
  </si>
  <si>
    <t>5.4.</t>
  </si>
  <si>
    <t>стоимость основных фондов на конец периода</t>
  </si>
  <si>
    <t>6.</t>
  </si>
  <si>
    <t xml:space="preserve">Установленная тепловая мощность </t>
  </si>
  <si>
    <t>Гкал/ч</t>
  </si>
  <si>
    <t>7.</t>
  </si>
  <si>
    <t xml:space="preserve">Присоединенная нагрузка </t>
  </si>
  <si>
    <t>8.</t>
  </si>
  <si>
    <t xml:space="preserve">Объем вырабатываемой тепловой энергии </t>
  </si>
  <si>
    <t>тыс. Гкал</t>
  </si>
  <si>
    <t>9.</t>
  </si>
  <si>
    <t>Объем покупаемой тепловой энергии</t>
  </si>
  <si>
    <t>10.</t>
  </si>
  <si>
    <t>Объем отпускаемой в сеть тепловой энергии</t>
  </si>
  <si>
    <t>11.</t>
  </si>
  <si>
    <t>Объём потерь тепловой энергии при передаче по тепловым сетям</t>
  </si>
  <si>
    <t>12.</t>
  </si>
  <si>
    <t>Потери тепловой энергии при передаче по тепловым сетям</t>
  </si>
  <si>
    <t>%</t>
  </si>
  <si>
    <t>13.</t>
  </si>
  <si>
    <t>Объем тепловой энергии, отпускаемой потребителям, в т.ч.: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</si>
  <si>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</si>
  <si>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</si>
  <si>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14.</t>
  </si>
  <si>
    <t>Протяженность магистральных сетей и тепловых вводов (в однотрубном исчислении)</t>
  </si>
  <si>
    <t>км</t>
  </si>
  <si>
    <t>15.</t>
  </si>
  <si>
    <t>Протяженность разводящих сетей (в однотрубном исчислении)</t>
  </si>
  <si>
    <t>16.</t>
  </si>
  <si>
    <t>Количество тепловых станций и котельных</t>
  </si>
  <si>
    <t>шт</t>
  </si>
  <si>
    <t>17.</t>
  </si>
  <si>
    <t>Количество тепловых пунктов</t>
  </si>
  <si>
    <t>18.</t>
  </si>
  <si>
    <t>Среднесписочная численность основного производственного персонала</t>
  </si>
  <si>
    <t>человек</t>
  </si>
  <si>
    <t>19.</t>
  </si>
  <si>
    <t>Удельный расход условного топлива на единицу тепловой энергии, отпускаемой в тепловую сеть</t>
  </si>
  <si>
    <t>кг у.т./Гкал</t>
  </si>
  <si>
    <t>20.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</si>
  <si>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</si>
  <si>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</si>
  <si>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21.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</si>
  <si>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</si>
  <si>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</si>
  <si>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</si>
  <si>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системах теплоснабжения</t>
  </si>
  <si>
    <t>ед. на км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</si>
  <si>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</si>
  <si>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час</t>
  </si>
  <si>
    <t>Количество потребителей, затронутых ограничениями подачи тепловой энергии</t>
  </si>
  <si>
    <t>Доля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</si>
  <si>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</si>
  <si>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</t>
  </si>
  <si>
    <t>за 1 квартал 2013 года</t>
  </si>
  <si>
    <t xml:space="preserve">Количество поданных и зарегистрированных заявок на подключение: </t>
  </si>
  <si>
    <t xml:space="preserve"> -</t>
  </si>
  <si>
    <t xml:space="preserve">  - к системе теплоснабжения</t>
  </si>
  <si>
    <t>Количество исполненных заявок на подключение:</t>
  </si>
  <si>
    <t>Количество заявок на подключение к системе теплоснабжения, по которым принято решение об отказе в подключении</t>
  </si>
  <si>
    <t>Информация о резерве мощности системы теплоснабжения.</t>
  </si>
  <si>
    <t>Гкал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</si>
</sst>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/yy"/>
    <numFmt numFmtId="166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vertical="top" wrapText="1"/>
    </xf>
    <xf numFmtId="164" fontId="3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wrapText="1"/>
    </xf>
    <xf numFmtId="166" fontId="3" fillId="0" borderId="10" xfId="58" applyNumberFormat="1" applyFont="1" applyFill="1" applyBorder="1" applyAlignment="1" applyProtection="1">
      <alignment wrapText="1"/>
      <protection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54">
      <alignment/>
      <protection/>
    </xf>
    <xf numFmtId="0" fontId="6" fillId="0" borderId="0" xfId="54" applyFont="1" applyAlignment="1">
      <alignment vertical="top" wrapText="1"/>
      <protection/>
    </xf>
    <xf numFmtId="0" fontId="6" fillId="0" borderId="0" xfId="54" applyFont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53" applyFont="1" applyBorder="1" applyAlignment="1">
      <alignment horizontal="center" vertical="top" wrapText="1"/>
      <protection/>
    </xf>
    <xf numFmtId="0" fontId="6" fillId="0" borderId="0" xfId="53" applyFont="1" applyAlignment="1">
      <alignment vertical="top" wrapText="1"/>
      <protection/>
    </xf>
    <xf numFmtId="0" fontId="1" fillId="0" borderId="0" xfId="53">
      <alignment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54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ст.1140" xfId="53"/>
    <cellStyle name="Обычный_пост.1140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4">
      <selection activeCell="F19" sqref="F19"/>
    </sheetView>
  </sheetViews>
  <sheetFormatPr defaultColWidth="9.00390625" defaultRowHeight="12.75"/>
  <cols>
    <col min="1" max="1" width="5.875" style="1" customWidth="1"/>
    <col min="2" max="2" width="60.00390625" style="1" customWidth="1"/>
    <col min="3" max="4" width="12.125" style="1" customWidth="1"/>
    <col min="5" max="5" width="13.875" style="1" customWidth="1"/>
    <col min="6" max="16384" width="9.125" style="1" customWidth="1"/>
  </cols>
  <sheetData>
    <row r="1" spans="1:4" ht="15" customHeight="1">
      <c r="A1" s="39" t="s">
        <v>0</v>
      </c>
      <c r="B1" s="39"/>
      <c r="C1" s="39"/>
      <c r="D1" s="39"/>
    </row>
    <row r="2" spans="1:4" ht="15.75" customHeight="1">
      <c r="A2" s="39" t="s">
        <v>1</v>
      </c>
      <c r="B2" s="39"/>
      <c r="C2" s="39"/>
      <c r="D2" s="39"/>
    </row>
    <row r="3" spans="1:4" ht="15.75" customHeight="1">
      <c r="A3" s="39" t="s">
        <v>2</v>
      </c>
      <c r="B3" s="39"/>
      <c r="C3" s="39"/>
      <c r="D3" s="39"/>
    </row>
    <row r="4" spans="1:4" ht="9.75" customHeight="1">
      <c r="A4" s="3"/>
      <c r="B4" s="4"/>
      <c r="C4" s="4"/>
      <c r="D4" s="4"/>
    </row>
    <row r="5" spans="1:4" ht="15" customHeight="1">
      <c r="A5" s="3"/>
      <c r="B5" s="3" t="s">
        <v>3</v>
      </c>
      <c r="C5" s="39" t="s">
        <v>4</v>
      </c>
      <c r="D5" s="39"/>
    </row>
    <row r="6" spans="1:4" ht="29.25" customHeight="1">
      <c r="A6" s="3"/>
      <c r="B6" s="3" t="s">
        <v>5</v>
      </c>
      <c r="C6" s="39" t="s">
        <v>6</v>
      </c>
      <c r="D6" s="39"/>
    </row>
    <row r="7" spans="1:4" ht="29.25" customHeight="1">
      <c r="A7" s="3"/>
      <c r="B7" s="3" t="s">
        <v>7</v>
      </c>
      <c r="C7" s="39" t="s">
        <v>8</v>
      </c>
      <c r="D7" s="39"/>
    </row>
    <row r="8" spans="1:4" ht="29.25" customHeight="1">
      <c r="A8" s="3"/>
      <c r="B8" s="3" t="s">
        <v>9</v>
      </c>
      <c r="C8" s="39" t="s">
        <v>10</v>
      </c>
      <c r="D8" s="39"/>
    </row>
    <row r="9" spans="1:4" ht="14.25" customHeight="1">
      <c r="A9" s="3"/>
      <c r="B9" s="3" t="s">
        <v>11</v>
      </c>
      <c r="C9" s="39">
        <v>89115577006</v>
      </c>
      <c r="D9" s="39"/>
    </row>
    <row r="10" spans="1:4" ht="14.25" customHeight="1">
      <c r="A10" s="3"/>
      <c r="B10" s="3" t="s">
        <v>12</v>
      </c>
      <c r="C10" s="40" t="s">
        <v>13</v>
      </c>
      <c r="D10" s="40"/>
    </row>
    <row r="11" spans="1:4" ht="14.25" customHeight="1">
      <c r="A11" s="3"/>
      <c r="B11" s="3" t="s">
        <v>14</v>
      </c>
      <c r="C11" s="41">
        <v>1038302270654</v>
      </c>
      <c r="D11" s="41"/>
    </row>
    <row r="12" spans="1:4" ht="29.25" customHeight="1">
      <c r="A12" s="3"/>
      <c r="B12" s="3" t="s">
        <v>15</v>
      </c>
      <c r="C12" s="42" t="s">
        <v>16</v>
      </c>
      <c r="D12" s="42"/>
    </row>
    <row r="13" spans="1:4" ht="9" customHeight="1">
      <c r="A13" s="3"/>
      <c r="B13" s="3"/>
      <c r="C13" s="3"/>
      <c r="D13" s="3"/>
    </row>
    <row r="14" spans="1:4" ht="31.5">
      <c r="A14" s="5" t="s">
        <v>17</v>
      </c>
      <c r="B14" s="5" t="s">
        <v>18</v>
      </c>
      <c r="C14" s="5" t="s">
        <v>19</v>
      </c>
      <c r="D14" s="5" t="s">
        <v>20</v>
      </c>
    </row>
    <row r="15" spans="1:4" ht="15.75">
      <c r="A15" s="6" t="s">
        <v>21</v>
      </c>
      <c r="B15" s="7" t="s">
        <v>22</v>
      </c>
      <c r="C15" s="5" t="s">
        <v>23</v>
      </c>
      <c r="D15" s="8">
        <v>3259.833</v>
      </c>
    </row>
    <row r="16" spans="1:4" ht="31.5">
      <c r="A16" s="6" t="s">
        <v>24</v>
      </c>
      <c r="B16" s="7" t="s">
        <v>25</v>
      </c>
      <c r="C16" s="5" t="s">
        <v>23</v>
      </c>
      <c r="D16" s="8">
        <v>2505.477</v>
      </c>
    </row>
    <row r="17" spans="1:4" ht="15.75">
      <c r="A17" s="9" t="s">
        <v>26</v>
      </c>
      <c r="B17" s="7" t="s">
        <v>27</v>
      </c>
      <c r="C17" s="5" t="s">
        <v>23</v>
      </c>
      <c r="D17" s="8"/>
    </row>
    <row r="18" spans="1:4" ht="15.75">
      <c r="A18" s="9" t="s">
        <v>28</v>
      </c>
      <c r="B18" s="7" t="s">
        <v>29</v>
      </c>
      <c r="C18" s="5" t="s">
        <v>23</v>
      </c>
      <c r="D18" s="8">
        <v>455.41</v>
      </c>
    </row>
    <row r="19" spans="1:4" ht="15.75">
      <c r="A19" s="6"/>
      <c r="B19" s="7" t="s">
        <v>30</v>
      </c>
      <c r="C19" s="5"/>
      <c r="D19" s="8"/>
    </row>
    <row r="20" spans="1:4" ht="18.75">
      <c r="A20" s="6"/>
      <c r="B20" s="7" t="s">
        <v>31</v>
      </c>
      <c r="C20" s="5" t="s">
        <v>32</v>
      </c>
      <c r="D20" s="10">
        <v>156.36</v>
      </c>
    </row>
    <row r="21" spans="1:4" ht="18.75">
      <c r="A21" s="6"/>
      <c r="B21" s="7" t="s">
        <v>33</v>
      </c>
      <c r="C21" s="5" t="s">
        <v>34</v>
      </c>
      <c r="D21" s="11">
        <f>D18*1000/D20</f>
        <v>2912.5735482220516</v>
      </c>
    </row>
    <row r="22" spans="1:4" ht="15.75">
      <c r="A22" s="6"/>
      <c r="B22" s="7" t="s">
        <v>35</v>
      </c>
      <c r="C22" s="5" t="s">
        <v>36</v>
      </c>
      <c r="D22" s="8"/>
    </row>
    <row r="23" spans="1:4" ht="47.25">
      <c r="A23" s="6" t="s">
        <v>37</v>
      </c>
      <c r="B23" s="7" t="s">
        <v>38</v>
      </c>
      <c r="C23" s="5" t="s">
        <v>23</v>
      </c>
      <c r="D23" s="8">
        <v>117.621</v>
      </c>
    </row>
    <row r="24" spans="1:4" ht="15.75">
      <c r="A24" s="6"/>
      <c r="B24" s="7" t="s">
        <v>39</v>
      </c>
      <c r="C24" s="5" t="s">
        <v>40</v>
      </c>
      <c r="D24" s="11">
        <f>D23/D25</f>
        <v>3.715364204940299</v>
      </c>
    </row>
    <row r="25" spans="1:4" ht="15.75">
      <c r="A25" s="6"/>
      <c r="B25" s="7" t="s">
        <v>41</v>
      </c>
      <c r="C25" s="5" t="s">
        <v>42</v>
      </c>
      <c r="D25" s="10">
        <v>31.658</v>
      </c>
    </row>
    <row r="26" spans="1:4" ht="31.5">
      <c r="A26" s="6" t="s">
        <v>43</v>
      </c>
      <c r="B26" s="7" t="s">
        <v>44</v>
      </c>
      <c r="C26" s="5" t="s">
        <v>23</v>
      </c>
      <c r="D26" s="10">
        <v>0</v>
      </c>
    </row>
    <row r="27" spans="1:4" ht="31.5">
      <c r="A27" s="6" t="s">
        <v>45</v>
      </c>
      <c r="B27" s="7" t="s">
        <v>46</v>
      </c>
      <c r="C27" s="5" t="s">
        <v>23</v>
      </c>
      <c r="D27" s="8">
        <v>0</v>
      </c>
    </row>
    <row r="28" spans="1:4" ht="30" customHeight="1">
      <c r="A28" s="6" t="s">
        <v>47</v>
      </c>
      <c r="B28" s="12" t="s">
        <v>48</v>
      </c>
      <c r="C28" s="5" t="s">
        <v>23</v>
      </c>
      <c r="D28" s="10">
        <v>208.936</v>
      </c>
    </row>
    <row r="29" spans="1:4" ht="31.5">
      <c r="A29" s="6" t="s">
        <v>49</v>
      </c>
      <c r="B29" s="12" t="s">
        <v>50</v>
      </c>
      <c r="C29" s="5" t="s">
        <v>23</v>
      </c>
      <c r="D29" s="10">
        <v>65.397</v>
      </c>
    </row>
    <row r="30" spans="1:4" ht="31.5">
      <c r="A30" s="6" t="s">
        <v>51</v>
      </c>
      <c r="B30" s="12" t="s">
        <v>52</v>
      </c>
      <c r="C30" s="5" t="s">
        <v>23</v>
      </c>
      <c r="D30" s="10">
        <v>0</v>
      </c>
    </row>
    <row r="31" spans="1:4" ht="47.25">
      <c r="A31" s="6" t="s">
        <v>53</v>
      </c>
      <c r="B31" s="7" t="s">
        <v>54</v>
      </c>
      <c r="C31" s="5" t="s">
        <v>23</v>
      </c>
      <c r="D31" s="10">
        <f>257.04+484.427</f>
        <v>741.4670000000001</v>
      </c>
    </row>
    <row r="32" spans="1:4" ht="15.75">
      <c r="A32" s="6" t="s">
        <v>55</v>
      </c>
      <c r="B32" s="7" t="s">
        <v>56</v>
      </c>
      <c r="C32" s="5" t="s">
        <v>23</v>
      </c>
      <c r="D32" s="8">
        <v>256.995</v>
      </c>
    </row>
    <row r="33" spans="1:4" ht="31.5">
      <c r="A33" s="6"/>
      <c r="B33" s="7" t="s">
        <v>57</v>
      </c>
      <c r="C33" s="5" t="s">
        <v>23</v>
      </c>
      <c r="D33" s="8">
        <f>D32*0.944</f>
        <v>242.60328</v>
      </c>
    </row>
    <row r="34" spans="1:4" ht="31.5">
      <c r="A34" s="5" t="s">
        <v>17</v>
      </c>
      <c r="B34" s="5" t="s">
        <v>18</v>
      </c>
      <c r="C34" s="5" t="s">
        <v>19</v>
      </c>
      <c r="D34" s="5" t="s">
        <v>20</v>
      </c>
    </row>
    <row r="35" spans="1:4" ht="15.75">
      <c r="A35" s="6" t="s">
        <v>58</v>
      </c>
      <c r="B35" s="7" t="s">
        <v>59</v>
      </c>
      <c r="C35" s="5" t="s">
        <v>23</v>
      </c>
      <c r="D35" s="8">
        <v>602.688</v>
      </c>
    </row>
    <row r="36" spans="1:4" ht="31.5">
      <c r="A36" s="6"/>
      <c r="B36" s="7" t="s">
        <v>57</v>
      </c>
      <c r="C36" s="5" t="s">
        <v>23</v>
      </c>
      <c r="D36" s="8">
        <f>D35*0.823</f>
        <v>496.012224</v>
      </c>
    </row>
    <row r="37" spans="1:4" ht="32.25" customHeight="1">
      <c r="A37" s="6" t="s">
        <v>60</v>
      </c>
      <c r="B37" s="12" t="s">
        <v>61</v>
      </c>
      <c r="C37" s="5" t="s">
        <v>23</v>
      </c>
      <c r="D37" s="10"/>
    </row>
    <row r="38" spans="1:5" ht="46.5" customHeight="1">
      <c r="A38" s="13" t="s">
        <v>62</v>
      </c>
      <c r="B38" s="12" t="s">
        <v>63</v>
      </c>
      <c r="C38" s="5" t="s">
        <v>23</v>
      </c>
      <c r="D38" s="10"/>
      <c r="E38" s="14"/>
    </row>
    <row r="39" spans="1:4" ht="31.5">
      <c r="A39" s="6" t="s">
        <v>64</v>
      </c>
      <c r="B39" s="7" t="s">
        <v>65</v>
      </c>
      <c r="C39" s="5" t="s">
        <v>23</v>
      </c>
      <c r="D39" s="8">
        <f>D15-D16</f>
        <v>754.3560000000002</v>
      </c>
    </row>
    <row r="40" spans="1:4" ht="31.5">
      <c r="A40" s="6" t="s">
        <v>66</v>
      </c>
      <c r="B40" s="7" t="s">
        <v>67</v>
      </c>
      <c r="C40" s="5" t="s">
        <v>23</v>
      </c>
      <c r="D40" s="8">
        <f>D39-D15*6%</f>
        <v>558.7660200000003</v>
      </c>
    </row>
    <row r="41" spans="1:4" ht="47.25">
      <c r="A41" s="6" t="s">
        <v>68</v>
      </c>
      <c r="B41" s="7" t="s">
        <v>69</v>
      </c>
      <c r="C41" s="5" t="s">
        <v>23</v>
      </c>
      <c r="D41" s="8"/>
    </row>
    <row r="42" spans="1:4" ht="15.75">
      <c r="A42" s="12" t="s">
        <v>70</v>
      </c>
      <c r="B42" s="7" t="s">
        <v>71</v>
      </c>
      <c r="C42" s="5" t="s">
        <v>23</v>
      </c>
      <c r="D42" s="8">
        <f>D46-D43</f>
        <v>-1163.9300000000003</v>
      </c>
    </row>
    <row r="43" spans="1:7" ht="15.75">
      <c r="A43" s="12" t="s">
        <v>72</v>
      </c>
      <c r="B43" s="7" t="s">
        <v>73</v>
      </c>
      <c r="C43" s="5" t="s">
        <v>23</v>
      </c>
      <c r="D43" s="15">
        <f>1163.93+1188.215+1028.1616*2</f>
        <v>4408.468199999999</v>
      </c>
      <c r="E43" s="16"/>
      <c r="F43" s="14"/>
      <c r="G43" s="14"/>
    </row>
    <row r="44" spans="1:7" ht="15.75">
      <c r="A44" s="12" t="s">
        <v>74</v>
      </c>
      <c r="B44" s="7" t="s">
        <v>75</v>
      </c>
      <c r="C44" s="5" t="s">
        <v>23</v>
      </c>
      <c r="D44" s="15">
        <v>0</v>
      </c>
      <c r="E44" s="16"/>
      <c r="F44" s="14"/>
      <c r="G44" s="14"/>
    </row>
    <row r="45" spans="1:7" ht="15.75">
      <c r="A45" s="12" t="s">
        <v>76</v>
      </c>
      <c r="B45" s="7" t="s">
        <v>77</v>
      </c>
      <c r="C45" s="5" t="s">
        <v>23</v>
      </c>
      <c r="D45" s="15">
        <v>1163.93</v>
      </c>
      <c r="E45" s="16"/>
      <c r="F45" s="14"/>
      <c r="G45" s="14"/>
    </row>
    <row r="46" spans="1:7" ht="15.75">
      <c r="A46" s="12" t="s">
        <v>78</v>
      </c>
      <c r="B46" s="7" t="s">
        <v>79</v>
      </c>
      <c r="C46" s="5" t="s">
        <v>23</v>
      </c>
      <c r="D46" s="10">
        <f>D43+D44-D45</f>
        <v>3244.538199999999</v>
      </c>
      <c r="E46" s="16"/>
      <c r="F46" s="14"/>
      <c r="G46" s="14"/>
    </row>
    <row r="47" spans="1:4" ht="15.75">
      <c r="A47" s="6" t="s">
        <v>80</v>
      </c>
      <c r="B47" s="7" t="s">
        <v>81</v>
      </c>
      <c r="C47" s="5" t="s">
        <v>82</v>
      </c>
      <c r="D47" s="11">
        <v>0.34</v>
      </c>
    </row>
    <row r="48" spans="1:4" ht="15.75">
      <c r="A48" s="6" t="s">
        <v>83</v>
      </c>
      <c r="B48" s="7" t="s">
        <v>84</v>
      </c>
      <c r="C48" s="5" t="s">
        <v>82</v>
      </c>
      <c r="D48" s="8">
        <v>0.30000000000000004</v>
      </c>
    </row>
    <row r="49" spans="1:4" ht="15.75">
      <c r="A49" s="6" t="s">
        <v>85</v>
      </c>
      <c r="B49" s="7" t="s">
        <v>86</v>
      </c>
      <c r="C49" s="5" t="s">
        <v>87</v>
      </c>
      <c r="D49" s="17">
        <v>1.1725</v>
      </c>
    </row>
    <row r="50" spans="1:4" ht="15.75">
      <c r="A50" s="6" t="s">
        <v>88</v>
      </c>
      <c r="B50" s="7" t="s">
        <v>89</v>
      </c>
      <c r="C50" s="5" t="s">
        <v>87</v>
      </c>
      <c r="D50" s="8">
        <v>0</v>
      </c>
    </row>
    <row r="51" spans="1:4" ht="15.75">
      <c r="A51" s="6" t="s">
        <v>90</v>
      </c>
      <c r="B51" s="7" t="s">
        <v>91</v>
      </c>
      <c r="C51" s="5" t="s">
        <v>87</v>
      </c>
      <c r="D51" s="17">
        <v>1.1667</v>
      </c>
    </row>
    <row r="52" spans="1:4" ht="31.5">
      <c r="A52" s="6" t="s">
        <v>92</v>
      </c>
      <c r="B52" s="7" t="s">
        <v>93</v>
      </c>
      <c r="C52" s="5" t="s">
        <v>87</v>
      </c>
      <c r="D52" s="17">
        <v>0.0403</v>
      </c>
    </row>
    <row r="53" spans="1:4" ht="31.5">
      <c r="A53" s="6" t="s">
        <v>94</v>
      </c>
      <c r="B53" s="7" t="s">
        <v>95</v>
      </c>
      <c r="C53" s="5" t="s">
        <v>96</v>
      </c>
      <c r="D53" s="18">
        <f>D52/D51*100</f>
        <v>3.454187023227908</v>
      </c>
    </row>
    <row r="54" spans="1:4" ht="31.5">
      <c r="A54" s="6" t="s">
        <v>97</v>
      </c>
      <c r="B54" s="7" t="s">
        <v>98</v>
      </c>
      <c r="C54" s="5" t="s">
        <v>87</v>
      </c>
      <c r="D54" s="11">
        <f>D51-D52</f>
        <v>1.1264</v>
      </c>
    </row>
    <row r="55" spans="1:4" ht="15.75">
      <c r="A55" s="6"/>
      <c r="B55" s="7" t="s">
        <v>99</v>
      </c>
      <c r="C55" s="5" t="s">
        <v>87</v>
      </c>
      <c r="D55" s="10">
        <v>0</v>
      </c>
    </row>
    <row r="56" spans="1:4" ht="31.5">
      <c r="A56" s="6"/>
      <c r="B56" s="7" t="s">
        <v>100</v>
      </c>
      <c r="C56" s="5" t="s">
        <v>87</v>
      </c>
      <c r="D56" s="11">
        <f>D54-D55</f>
        <v>1.1264</v>
      </c>
    </row>
    <row r="57" spans="1:4" ht="31.5">
      <c r="A57" s="6" t="s">
        <v>101</v>
      </c>
      <c r="B57" s="7" t="s">
        <v>102</v>
      </c>
      <c r="C57" s="5" t="s">
        <v>103</v>
      </c>
      <c r="D57" s="8"/>
    </row>
    <row r="58" spans="1:4" ht="31.5">
      <c r="A58" s="6" t="s">
        <v>104</v>
      </c>
      <c r="B58" s="7" t="s">
        <v>105</v>
      </c>
      <c r="C58" s="5" t="s">
        <v>103</v>
      </c>
      <c r="D58" s="10">
        <f>0.25*2</f>
        <v>0.5</v>
      </c>
    </row>
    <row r="59" spans="1:4" ht="15.75">
      <c r="A59" s="6" t="s">
        <v>106</v>
      </c>
      <c r="B59" s="7" t="s">
        <v>107</v>
      </c>
      <c r="C59" s="5" t="s">
        <v>108</v>
      </c>
      <c r="D59" s="8">
        <v>1</v>
      </c>
    </row>
    <row r="60" spans="1:4" ht="15.75">
      <c r="A60" s="6" t="s">
        <v>109</v>
      </c>
      <c r="B60" s="7" t="s">
        <v>110</v>
      </c>
      <c r="C60" s="5" t="s">
        <v>108</v>
      </c>
      <c r="D60" s="8">
        <v>0</v>
      </c>
    </row>
    <row r="61" spans="1:4" ht="31.5">
      <c r="A61" s="6" t="s">
        <v>111</v>
      </c>
      <c r="B61" s="7" t="s">
        <v>112</v>
      </c>
      <c r="C61" s="5" t="s">
        <v>113</v>
      </c>
      <c r="D61" s="19">
        <v>1</v>
      </c>
    </row>
    <row r="62" spans="1:4" ht="31.5">
      <c r="A62" s="6" t="s">
        <v>114</v>
      </c>
      <c r="B62" s="7" t="s">
        <v>115</v>
      </c>
      <c r="C62" s="5" t="s">
        <v>116</v>
      </c>
      <c r="D62" s="20">
        <f>D20*1.125/D49</f>
        <v>150.0255863539446</v>
      </c>
    </row>
    <row r="63" spans="1:4" ht="31.5">
      <c r="A63" s="6" t="s">
        <v>117</v>
      </c>
      <c r="B63" s="7" t="s">
        <v>118</v>
      </c>
      <c r="C63" s="5" t="s">
        <v>119</v>
      </c>
      <c r="D63" s="11">
        <f>D25/(D51*1000)</f>
        <v>0.027134653295620124</v>
      </c>
    </row>
    <row r="64" spans="1:4" ht="31.5">
      <c r="A64" s="6" t="s">
        <v>120</v>
      </c>
      <c r="B64" s="7" t="s">
        <v>121</v>
      </c>
      <c r="C64" s="5" t="s">
        <v>122</v>
      </c>
      <c r="D64" s="11">
        <v>0</v>
      </c>
    </row>
    <row r="65" ht="15.75">
      <c r="A65" s="21"/>
    </row>
  </sheetData>
  <sheetProtection selectLockedCells="1" selectUnlockedCells="1"/>
  <mergeCells count="11">
    <mergeCell ref="C8:D8"/>
    <mergeCell ref="C9:D9"/>
    <mergeCell ref="C10:D10"/>
    <mergeCell ref="C11:D11"/>
    <mergeCell ref="C12:D12"/>
    <mergeCell ref="A1:D1"/>
    <mergeCell ref="A2:D2"/>
    <mergeCell ref="A3:D3"/>
    <mergeCell ref="C5:D5"/>
    <mergeCell ref="C6:D6"/>
    <mergeCell ref="C7:D7"/>
  </mergeCells>
  <printOptions/>
  <pageMargins left="0.7875" right="0.5118055555555555" top="0.6611111111111111" bottom="0.5236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.625" style="22" customWidth="1"/>
    <col min="2" max="2" width="44.00390625" style="22" customWidth="1"/>
    <col min="3" max="3" width="16.00390625" style="22" customWidth="1"/>
    <col min="4" max="4" width="16.125" style="22" customWidth="1"/>
    <col min="5" max="16384" width="9.125" style="22" customWidth="1"/>
  </cols>
  <sheetData>
    <row r="1" spans="1:12" ht="43.5" customHeight="1">
      <c r="A1" s="43" t="s">
        <v>123</v>
      </c>
      <c r="B1" s="43"/>
      <c r="C1" s="43"/>
      <c r="D1" s="43"/>
      <c r="E1" s="23"/>
      <c r="F1" s="23"/>
      <c r="G1" s="23"/>
      <c r="H1" s="23"/>
      <c r="I1" s="23"/>
      <c r="J1" s="23"/>
      <c r="K1" s="23"/>
      <c r="L1" s="23"/>
    </row>
    <row r="2" spans="1:12" ht="15" customHeight="1">
      <c r="A2" s="43" t="s">
        <v>2</v>
      </c>
      <c r="B2" s="43"/>
      <c r="C2" s="43"/>
      <c r="D2" s="43"/>
      <c r="E2" s="23"/>
      <c r="F2" s="23"/>
      <c r="G2" s="23"/>
      <c r="H2" s="23"/>
      <c r="I2" s="23"/>
      <c r="J2" s="23"/>
      <c r="K2" s="23"/>
      <c r="L2" s="23"/>
    </row>
    <row r="3" spans="2:12" ht="15.75">
      <c r="B3" s="24"/>
      <c r="C3" s="24"/>
      <c r="D3" s="24"/>
      <c r="E3" s="23"/>
      <c r="F3" s="23"/>
      <c r="G3" s="23"/>
      <c r="H3" s="23"/>
      <c r="I3" s="23"/>
      <c r="J3" s="23"/>
      <c r="K3" s="23"/>
      <c r="L3" s="23"/>
    </row>
    <row r="4" spans="1:12" ht="33.75" customHeight="1">
      <c r="A4" s="25" t="s">
        <v>17</v>
      </c>
      <c r="B4" s="25" t="s">
        <v>18</v>
      </c>
      <c r="C4" s="25" t="s">
        <v>19</v>
      </c>
      <c r="D4" s="25" t="s">
        <v>20</v>
      </c>
      <c r="E4" s="23"/>
      <c r="F4" s="23"/>
      <c r="G4" s="23"/>
      <c r="H4" s="23"/>
      <c r="I4" s="23"/>
      <c r="J4" s="23"/>
      <c r="K4" s="23"/>
      <c r="L4" s="23"/>
    </row>
    <row r="5" spans="1:12" ht="31.5">
      <c r="A5" s="26" t="s">
        <v>21</v>
      </c>
      <c r="B5" s="27" t="s">
        <v>124</v>
      </c>
      <c r="C5" s="25" t="s">
        <v>125</v>
      </c>
      <c r="D5" s="28">
        <v>0</v>
      </c>
      <c r="E5" s="29"/>
      <c r="F5" s="29"/>
      <c r="G5" s="29"/>
      <c r="H5" s="29"/>
      <c r="I5" s="29"/>
      <c r="J5" s="29"/>
      <c r="K5" s="29"/>
      <c r="L5" s="29"/>
    </row>
    <row r="6" spans="1:12" ht="63">
      <c r="A6" s="26" t="s">
        <v>24</v>
      </c>
      <c r="B6" s="27" t="s">
        <v>126</v>
      </c>
      <c r="C6" s="25" t="s">
        <v>127</v>
      </c>
      <c r="D6" s="28">
        <v>0</v>
      </c>
      <c r="E6" s="30"/>
      <c r="F6" s="30"/>
      <c r="G6" s="30"/>
      <c r="H6" s="30"/>
      <c r="I6" s="30"/>
      <c r="J6" s="30"/>
      <c r="K6" s="30"/>
      <c r="L6" s="30"/>
    </row>
    <row r="7" spans="1:12" ht="31.5">
      <c r="A7" s="26" t="s">
        <v>64</v>
      </c>
      <c r="B7" s="27" t="s">
        <v>128</v>
      </c>
      <c r="C7" s="25" t="s">
        <v>113</v>
      </c>
      <c r="D7" s="28">
        <v>0</v>
      </c>
      <c r="E7" s="30"/>
      <c r="F7" s="30"/>
      <c r="G7" s="30"/>
      <c r="H7" s="30"/>
      <c r="I7" s="30"/>
      <c r="J7" s="30"/>
      <c r="K7" s="30"/>
      <c r="L7" s="30"/>
    </row>
    <row r="8" spans="1:12" ht="31.5">
      <c r="A8" s="26" t="s">
        <v>66</v>
      </c>
      <c r="B8" s="27" t="s">
        <v>129</v>
      </c>
      <c r="C8" s="25" t="s">
        <v>96</v>
      </c>
      <c r="D8" s="28">
        <v>0</v>
      </c>
      <c r="E8" s="30"/>
      <c r="F8" s="30"/>
      <c r="G8" s="30"/>
      <c r="H8" s="30"/>
      <c r="I8" s="30"/>
      <c r="J8" s="30"/>
      <c r="K8" s="30"/>
      <c r="L8" s="30"/>
    </row>
    <row r="9" spans="1:12" ht="78.75">
      <c r="A9" s="26" t="s">
        <v>66</v>
      </c>
      <c r="B9" s="27" t="s">
        <v>130</v>
      </c>
      <c r="C9" s="25" t="s">
        <v>127</v>
      </c>
      <c r="D9" s="28">
        <v>0</v>
      </c>
      <c r="E9" s="30"/>
      <c r="F9" s="30"/>
      <c r="G9" s="30"/>
      <c r="H9" s="30"/>
      <c r="I9" s="30"/>
      <c r="J9" s="30"/>
      <c r="K9" s="30"/>
      <c r="L9" s="30"/>
    </row>
  </sheetData>
  <sheetProtection selectLockedCells="1" selectUnlockedCells="1"/>
  <mergeCells count="2">
    <mergeCell ref="A1:D1"/>
    <mergeCell ref="A2:D2"/>
  </mergeCells>
  <printOptions/>
  <pageMargins left="1.18125" right="0.5902777777777778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25390625" style="1" customWidth="1"/>
    <col min="2" max="2" width="56.25390625" style="1" customWidth="1"/>
    <col min="3" max="3" width="12.125" style="1" customWidth="1"/>
    <col min="4" max="4" width="11.875" style="31" customWidth="1"/>
    <col min="5" max="16384" width="9.125" style="1" customWidth="1"/>
  </cols>
  <sheetData>
    <row r="1" spans="1:4" s="32" customFormat="1" ht="43.5" customHeight="1">
      <c r="A1" s="39" t="s">
        <v>131</v>
      </c>
      <c r="B1" s="39"/>
      <c r="C1" s="39"/>
      <c r="D1" s="39"/>
    </row>
    <row r="2" spans="1:4" s="32" customFormat="1" ht="15" customHeight="1">
      <c r="A2" s="39" t="s">
        <v>132</v>
      </c>
      <c r="B2" s="39"/>
      <c r="C2" s="39"/>
      <c r="D2" s="39"/>
    </row>
    <row r="3" spans="1:4" s="32" customFormat="1" ht="17.25" customHeight="1">
      <c r="A3" s="2"/>
      <c r="B3" s="2"/>
      <c r="C3" s="2"/>
      <c r="D3" s="2"/>
    </row>
    <row r="4" spans="1:12" s="35" customFormat="1" ht="15" customHeight="1">
      <c r="A4" s="33"/>
      <c r="B4" s="3" t="s">
        <v>3</v>
      </c>
      <c r="C4" s="39" t="s">
        <v>4</v>
      </c>
      <c r="D4" s="39"/>
      <c r="E4" s="34"/>
      <c r="F4" s="34"/>
      <c r="G4" s="34"/>
      <c r="H4" s="34"/>
      <c r="I4" s="34"/>
      <c r="J4" s="34"/>
      <c r="K4" s="34"/>
      <c r="L4" s="34"/>
    </row>
    <row r="5" spans="1:4" s="32" customFormat="1" ht="15.75">
      <c r="A5" s="36"/>
      <c r="B5" s="37"/>
      <c r="C5" s="37"/>
      <c r="D5" s="2"/>
    </row>
    <row r="6" spans="1:4" s="32" customFormat="1" ht="32.25" customHeight="1">
      <c r="A6" s="7" t="s">
        <v>17</v>
      </c>
      <c r="B6" s="5" t="s">
        <v>18</v>
      </c>
      <c r="C6" s="5" t="s">
        <v>19</v>
      </c>
      <c r="D6" s="5" t="s">
        <v>20</v>
      </c>
    </row>
    <row r="7" spans="1:4" s="32" customFormat="1" ht="31.5">
      <c r="A7" s="6" t="s">
        <v>21</v>
      </c>
      <c r="B7" s="7" t="s">
        <v>133</v>
      </c>
      <c r="D7" s="38" t="s">
        <v>134</v>
      </c>
    </row>
    <row r="8" spans="1:4" s="32" customFormat="1" ht="15.75">
      <c r="A8" s="6"/>
      <c r="B8" s="7" t="s">
        <v>135</v>
      </c>
      <c r="C8" s="5" t="s">
        <v>108</v>
      </c>
      <c r="D8" s="38" t="s">
        <v>134</v>
      </c>
    </row>
    <row r="9" spans="1:4" s="32" customFormat="1" ht="15.75" customHeight="1">
      <c r="A9" s="6" t="s">
        <v>24</v>
      </c>
      <c r="B9" s="7" t="s">
        <v>136</v>
      </c>
      <c r="C9" s="5"/>
      <c r="D9" s="38" t="s">
        <v>134</v>
      </c>
    </row>
    <row r="10" spans="1:4" s="32" customFormat="1" ht="15.75" customHeight="1">
      <c r="A10" s="6"/>
      <c r="B10" s="7" t="s">
        <v>135</v>
      </c>
      <c r="C10" s="5" t="s">
        <v>108</v>
      </c>
      <c r="D10" s="38" t="s">
        <v>134</v>
      </c>
    </row>
    <row r="11" spans="1:4" s="32" customFormat="1" ht="47.25">
      <c r="A11" s="6" t="s">
        <v>64</v>
      </c>
      <c r="B11" s="7" t="s">
        <v>137</v>
      </c>
      <c r="C11" s="5" t="s">
        <v>108</v>
      </c>
      <c r="D11" s="5" t="s">
        <v>134</v>
      </c>
    </row>
    <row r="12" spans="1:4" s="32" customFormat="1" ht="31.5">
      <c r="A12" s="6" t="s">
        <v>66</v>
      </c>
      <c r="B12" s="6" t="s">
        <v>138</v>
      </c>
      <c r="C12" s="5" t="s">
        <v>139</v>
      </c>
      <c r="D12" s="5">
        <v>0</v>
      </c>
    </row>
    <row r="13" ht="15.75">
      <c r="A13" s="21"/>
    </row>
  </sheetData>
  <sheetProtection selectLockedCells="1" selectUnlockedCells="1"/>
  <mergeCells count="3">
    <mergeCell ref="A1:D1"/>
    <mergeCell ref="A2:D2"/>
    <mergeCell ref="C4:D4"/>
  </mergeCells>
  <printOptions/>
  <pageMargins left="1.1368055555555556" right="0.4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 Германовна Владимирова</cp:lastModifiedBy>
  <dcterms:modified xsi:type="dcterms:W3CDTF">2013-04-23T11:55:19Z</dcterms:modified>
  <cp:category/>
  <cp:version/>
  <cp:contentType/>
  <cp:contentStatus/>
</cp:coreProperties>
</file>