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368" windowHeight="6936" activeTab="1"/>
  </bookViews>
  <sheets>
    <sheet name="1тарифы " sheetId="1" r:id="rId1"/>
    <sheet name="2тепло (2012)" sheetId="2" r:id="rId2"/>
  </sheets>
  <definedNames>
    <definedName name="_xlnm.Print_Titles" localSheetId="1">'2тепло (2012)'!$18:$18</definedName>
  </definedNames>
  <calcPr fullCalcOnLoad="1"/>
</workbook>
</file>

<file path=xl/sharedStrings.xml><?xml version="1.0" encoding="utf-8"?>
<sst xmlns="http://schemas.openxmlformats.org/spreadsheetml/2006/main" count="228" uniqueCount="173">
  <si>
    <t>ГУП НАО "Нарьян-Марская электростанция"</t>
  </si>
  <si>
    <t>№ п/п</t>
  </si>
  <si>
    <t>Наименование установленного тарифа (надбавки)</t>
  </si>
  <si>
    <t>Единица измерения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</si>
  <si>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</si>
  <si>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</si>
  <si>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</si>
  <si>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</si>
  <si>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Приложение N 1</t>
  </si>
  <si>
    <t>к приказу КГРЦТ НАО</t>
  </si>
  <si>
    <t>от 30.03.2010 N 20</t>
  </si>
  <si>
    <t>с 01.01.2012 по 30.06.2012</t>
  </si>
  <si>
    <t>к Приказу КГРЦТ НАО</t>
  </si>
  <si>
    <t xml:space="preserve">Информация об основных показателях финансово-хозяйственной </t>
  </si>
  <si>
    <t>деятельности регулируемых организаций</t>
  </si>
  <si>
    <t>в сфере теплоснабжения и услуг по передаче тепловой энергии</t>
  </si>
  <si>
    <t>Наименование организации</t>
  </si>
  <si>
    <t>ГУП НАО "Нарьян Марская электростанция"</t>
  </si>
  <si>
    <t>Наименование муниципального образования</t>
  </si>
  <si>
    <t>МО Городской округ "Город Нарьян-Мар"</t>
  </si>
  <si>
    <t>Адрес организации</t>
  </si>
  <si>
    <t>16601 г. Нарьян-Мар ул. 60 лет Октября д. 37</t>
  </si>
  <si>
    <t>Ф.И.О. руководителя</t>
  </si>
  <si>
    <t>Осинин Михаил Александрович</t>
  </si>
  <si>
    <t>Контактный телефон ((код) номер телефона)</t>
  </si>
  <si>
    <t>8-81853-4-25-13</t>
  </si>
  <si>
    <t>ИНН/КПП</t>
  </si>
  <si>
    <t>8300010188/298301001</t>
  </si>
  <si>
    <t>ОГРН</t>
  </si>
  <si>
    <t>1028301647241</t>
  </si>
  <si>
    <t>Период представления информации (плановый (с указанием года), фактический (с указанием года))</t>
  </si>
  <si>
    <t>Наименование показателя</t>
  </si>
  <si>
    <t>Значение показателя</t>
  </si>
  <si>
    <t>1.</t>
  </si>
  <si>
    <t>Выручка от регулируемой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</si>
  <si>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</si>
  <si>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</si>
  <si>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 т.ч.:</t>
  </si>
  <si>
    <t>2.1.</t>
  </si>
  <si>
    <t>расходы на покупаемую тепловую энергию (мощность)</t>
  </si>
  <si>
    <t>2.2.</t>
  </si>
  <si>
    <t>расходы на топливо</t>
  </si>
  <si>
    <t xml:space="preserve"> в т.ч. по каждому виду топлива:</t>
  </si>
  <si>
    <t xml:space="preserve"> - объем приобретения </t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</si>
  <si>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</si>
  <si>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- цена за 1 единицу измерения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</si>
  <si>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</si>
  <si>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 xml:space="preserve"> - способ приобретения</t>
  </si>
  <si>
    <t>х</t>
  </si>
  <si>
    <t>2.3.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</si>
  <si>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</si>
  <si>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 xml:space="preserve"> - средневзвешенная стоимость 1 кВт·ч</t>
  </si>
  <si>
    <t>руб./кВт·ч</t>
  </si>
  <si>
    <t xml:space="preserve"> - объем приобретения электрической энергии</t>
  </si>
  <si>
    <t>тыс. кВт·ч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</si>
  <si>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</si>
  <si>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</si>
  <si>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</si>
  <si>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химреагенты, используемые в технологическом процессе</t>
  </si>
  <si>
    <t>2.6.</t>
  </si>
  <si>
    <t>расходы на оплату труда основного производственного персонала</t>
  </si>
  <si>
    <t>2.7.</t>
  </si>
  <si>
    <t>отчисления на социальные нужды основного производственного персонала</t>
  </si>
  <si>
    <t>2.8.</t>
  </si>
  <si>
    <t>расходы на льготную дорогу основного производственного персонала</t>
  </si>
  <si>
    <t>2.9.</t>
  </si>
  <si>
    <t>расходы на амортизацию основных производственных средств и аренду имущества, используемого в технологическом процессе</t>
  </si>
  <si>
    <t>2.10.</t>
  </si>
  <si>
    <t xml:space="preserve">общепроизводственные (цеховые) расходы, в т.ч.: </t>
  </si>
  <si>
    <t xml:space="preserve"> - расходы на оплату труда и отчисления на социальные нужды</t>
  </si>
  <si>
    <t>2.11.</t>
  </si>
  <si>
    <t>общехозяйственные (управленческие) расходы, в т.ч.:</t>
  </si>
  <si>
    <t>2.12.</t>
  </si>
  <si>
    <t>расходы на ремонт (капитальный и текущий) основных производственных средств</t>
  </si>
  <si>
    <t>2.13.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</si>
  <si>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</si>
  <si>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</t>
  </si>
  <si>
    <t>Валовая прибыль от продажи товаров и услуг по регулируемому виду деятельности</t>
  </si>
  <si>
    <t>4.</t>
  </si>
  <si>
    <t>Чистая прибыль от регулируемого вида деятельности, в т.ч.:</t>
  </si>
  <si>
    <t>4.1.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</si>
  <si>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</si>
  <si>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5.</t>
  </si>
  <si>
    <t>Изменение стоимости основных фондов</t>
  </si>
  <si>
    <t>5.1.</t>
  </si>
  <si>
    <t>стоимость основных фондов на начало периода</t>
  </si>
  <si>
    <t>5.2.</t>
  </si>
  <si>
    <t>ввод в из эксплуатацию основных фондов</t>
  </si>
  <si>
    <t>5.3.</t>
  </si>
  <si>
    <t>вывод из эксплуатации основных фондов</t>
  </si>
  <si>
    <t>5.4.</t>
  </si>
  <si>
    <t>стоимость основных фондов на конец периода</t>
  </si>
  <si>
    <t>6.</t>
  </si>
  <si>
    <t xml:space="preserve">Установленная тепловая мощность </t>
  </si>
  <si>
    <t>Гкал/ч</t>
  </si>
  <si>
    <t>7.</t>
  </si>
  <si>
    <t xml:space="preserve">Присоединенная нагрузка </t>
  </si>
  <si>
    <t>8.</t>
  </si>
  <si>
    <t xml:space="preserve">Объем вырабатываемой тепловой энергии </t>
  </si>
  <si>
    <t>тыс. Гкал</t>
  </si>
  <si>
    <t>9.</t>
  </si>
  <si>
    <t>Объем покупаемой тепловой энергии</t>
  </si>
  <si>
    <t>10.</t>
  </si>
  <si>
    <t>Объем отпускаемой в сеть тепловой энергии</t>
  </si>
  <si>
    <t>11.</t>
  </si>
  <si>
    <t>Объём потерь тепловой энергии при передаче по тепловым сетям</t>
  </si>
  <si>
    <t>12.</t>
  </si>
  <si>
    <t>Потери тепловой энергии при передаче по тепловым сетям</t>
  </si>
  <si>
    <t>%</t>
  </si>
  <si>
    <t>13.</t>
  </si>
  <si>
    <t>Объем тепловой энергии, отпускаемой потребителям, в т.ч.: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</si>
  <si>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</si>
  <si>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</si>
  <si>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14.</t>
  </si>
  <si>
    <t>Протяженность магистральных сетей и тепловых вводов (в однотрубном исчислении)</t>
  </si>
  <si>
    <t>км</t>
  </si>
  <si>
    <t>15.</t>
  </si>
  <si>
    <t>Протяженность разводящих сетей (в однотрубном исчислении)</t>
  </si>
  <si>
    <t>16.</t>
  </si>
  <si>
    <t>Количество тепловых станций и котельных</t>
  </si>
  <si>
    <t>шт</t>
  </si>
  <si>
    <t>17.</t>
  </si>
  <si>
    <t>Количество тепловых пунктов</t>
  </si>
  <si>
    <t>18.</t>
  </si>
  <si>
    <t>Среднесписочная численность основного производственного персонала</t>
  </si>
  <si>
    <t>человек</t>
  </si>
  <si>
    <t>19.</t>
  </si>
  <si>
    <t>Удельный расход условного топлива на единицу тепловой энергии, отпускаемой в тепловую сеть</t>
  </si>
  <si>
    <t>кг у.т./Гкал</t>
  </si>
  <si>
    <t>20.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</si>
  <si>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</si>
  <si>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</si>
  <si>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21.</t>
  </si>
  <si>
    <t>Удельный расход холодной воды на единицу тепловой энергии, отпускаемой в тепловую сеть</t>
  </si>
  <si>
    <t>куб. м/Гкал</t>
  </si>
  <si>
    <t>2012 год (план)</t>
  </si>
  <si>
    <t>Информация о ценах (тарифах) на регулируемые товары и услуги и надбавках к этим ценам (тарифам)</t>
  </si>
  <si>
    <t>(наименование организации)</t>
  </si>
  <si>
    <t>на 2012 год</t>
  </si>
  <si>
    <t>Един. изм.</t>
  </si>
  <si>
    <t>Величина установленного тарифа (надбавки)</t>
  </si>
  <si>
    <t>Тарифы на тепловую энергию</t>
  </si>
  <si>
    <t>1.1.</t>
  </si>
  <si>
    <t>- потребители, оплачивающие производство и передачу тепловой энергии</t>
  </si>
  <si>
    <t>1.1.1.</t>
  </si>
  <si>
    <t>одноставочный тариф (без учета НДС)</t>
  </si>
  <si>
    <t>руб./Гкал</t>
  </si>
  <si>
    <t>Комитет по государственному регулированию цен Ненецкого автономного округа</t>
  </si>
  <si>
    <t>1.1.2.</t>
  </si>
  <si>
    <t>1.2.</t>
  </si>
  <si>
    <t>- население</t>
  </si>
  <si>
    <t>1.2.1.</t>
  </si>
  <si>
    <t>одноставочный тариф (с учетом НДС)</t>
  </si>
  <si>
    <t>1.2.2.</t>
  </si>
  <si>
    <t>Горчее водоснабжение из системы отопления</t>
  </si>
  <si>
    <t>м3</t>
  </si>
  <si>
    <t>Комитет по государственному регулированию цен НАО</t>
  </si>
  <si>
    <t>Приказ № 67 от 29.11.2010 г.</t>
  </si>
  <si>
    <t>до 31.12.2011 г</t>
  </si>
  <si>
    <t>Газета "Няръяна Вындер" № 134 от 04.12.2010 г.</t>
  </si>
  <si>
    <t>2.1.1.</t>
  </si>
  <si>
    <t>- прочие потребители</t>
  </si>
  <si>
    <t>2.2.1.</t>
  </si>
  <si>
    <t>Тарифы на теплоноситель</t>
  </si>
  <si>
    <t>руб./куб. метр теплоносителя</t>
  </si>
  <si>
    <t xml:space="preserve">с 01.07.2012 по 31.12.2012 </t>
  </si>
  <si>
    <t>Приказ № 49 от 02.12.2011</t>
  </si>
  <si>
    <t>с 01.01.2012 по 31.12.2012</t>
  </si>
  <si>
    <t>Общественно-политическая газета "Няръяна-Вындер" № 138 от 10.12.2011</t>
  </si>
  <si>
    <t>Приказ № 59 от 21.12.2011</t>
  </si>
  <si>
    <t>Общественно-политическая газета "Няръяна-Вындер" № 145 от 27.12.2011</t>
  </si>
  <si>
    <t>Приложение № 2</t>
  </si>
  <si>
    <t>№ 20 от 30.03.2010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</si>
</sst>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3" fillId="0" borderId="0" xfId="54" applyFont="1" applyAlignment="1">
      <alignment horizontal="right"/>
      <protection/>
    </xf>
    <xf numFmtId="0" fontId="7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wrapText="1"/>
      <protection/>
    </xf>
    <xf numFmtId="0" fontId="7" fillId="0" borderId="0" xfId="52" applyFont="1" applyBorder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wrapText="1"/>
      <protection/>
    </xf>
    <xf numFmtId="164" fontId="3" fillId="0" borderId="10" xfId="52" applyNumberFormat="1" applyFont="1" applyBorder="1" applyAlignment="1">
      <alignment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0" xfId="52" applyFont="1" applyBorder="1" applyAlignment="1">
      <alignment wrapText="1"/>
      <protection/>
    </xf>
    <xf numFmtId="14" fontId="3" fillId="0" borderId="10" xfId="52" applyNumberFormat="1" applyFont="1" applyBorder="1" applyAlignment="1">
      <alignment vertical="top" wrapText="1"/>
      <protection/>
    </xf>
    <xf numFmtId="14" fontId="8" fillId="0" borderId="0" xfId="52" applyNumberFormat="1" applyFont="1" applyBorder="1" applyAlignment="1">
      <alignment vertical="top" wrapText="1"/>
      <protection/>
    </xf>
    <xf numFmtId="165" fontId="3" fillId="0" borderId="10" xfId="52" applyNumberFormat="1" applyFont="1" applyBorder="1" applyAlignment="1">
      <alignment wrapText="1"/>
      <protection/>
    </xf>
    <xf numFmtId="166" fontId="3" fillId="0" borderId="10" xfId="52" applyNumberFormat="1" applyFont="1" applyBorder="1" applyAlignment="1">
      <alignment wrapText="1"/>
      <protection/>
    </xf>
    <xf numFmtId="0" fontId="3" fillId="0" borderId="10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vertical="center" wrapText="1"/>
      <protection/>
    </xf>
    <xf numFmtId="17" fontId="3" fillId="0" borderId="10" xfId="52" applyNumberFormat="1" applyFont="1" applyBorder="1" applyAlignment="1">
      <alignment vertical="top" wrapText="1"/>
      <protection/>
    </xf>
    <xf numFmtId="17" fontId="8" fillId="0" borderId="0" xfId="52" applyNumberFormat="1" applyFont="1" applyBorder="1" applyAlignment="1">
      <alignment vertical="top" wrapText="1"/>
      <protection/>
    </xf>
    <xf numFmtId="164" fontId="3" fillId="0" borderId="10" xfId="52" applyNumberFormat="1" applyFont="1" applyBorder="1" applyAlignme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2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wrapText="1"/>
      <protection/>
    </xf>
    <xf numFmtId="0" fontId="2" fillId="0" borderId="0" xfId="54" applyFont="1">
      <alignment/>
      <protection/>
    </xf>
    <xf numFmtId="0" fontId="11" fillId="0" borderId="11" xfId="53" applyFont="1" applyBorder="1" applyAlignment="1">
      <alignment horizontal="centerContinuous" vertical="center" wrapText="1"/>
      <protection/>
    </xf>
    <xf numFmtId="0" fontId="12" fillId="0" borderId="11" xfId="53" applyFont="1" applyBorder="1" applyAlignment="1">
      <alignment horizontal="centerContinuous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vertical="center"/>
      <protection/>
    </xf>
    <xf numFmtId="0" fontId="4" fillId="0" borderId="14" xfId="53" applyFont="1" applyBorder="1" applyAlignment="1">
      <alignment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3" fillId="0" borderId="0" xfId="54" applyFont="1" applyBorder="1">
      <alignment/>
      <protection/>
    </xf>
    <xf numFmtId="49" fontId="3" fillId="0" borderId="10" xfId="53" applyNumberFormat="1" applyFont="1" applyBorder="1" applyAlignment="1">
      <alignment vertical="center"/>
      <protection/>
    </xf>
    <xf numFmtId="0" fontId="2" fillId="0" borderId="10" xfId="54" applyFont="1" applyBorder="1">
      <alignment/>
      <protection/>
    </xf>
    <xf numFmtId="0" fontId="3" fillId="0" borderId="15" xfId="53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vertical="center" wrapText="1"/>
      <protection/>
    </xf>
    <xf numFmtId="4" fontId="4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left" vertical="center"/>
      <protection locked="0"/>
    </xf>
    <xf numFmtId="167" fontId="3" fillId="0" borderId="10" xfId="52" applyNumberFormat="1" applyFont="1" applyBorder="1" applyAlignment="1">
      <alignment wrapText="1"/>
      <protection/>
    </xf>
    <xf numFmtId="4" fontId="3" fillId="0" borderId="10" xfId="52" applyNumberFormat="1" applyFont="1" applyBorder="1" applyAlignment="1">
      <alignment wrapText="1"/>
      <protection/>
    </xf>
    <xf numFmtId="0" fontId="6" fillId="0" borderId="0" xfId="0" applyFont="1" applyAlignment="1">
      <alignment/>
    </xf>
    <xf numFmtId="0" fontId="3" fillId="0" borderId="0" xfId="53" applyFont="1" applyBorder="1" applyAlignment="1">
      <alignment horizont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49" fontId="3" fillId="0" borderId="0" xfId="52" applyNumberFormat="1" applyFont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CAODMFKT (просмотрен)" xfId="53"/>
    <cellStyle name="Обычный_пост.114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9">
      <selection activeCell="H25" sqref="H25"/>
    </sheetView>
  </sheetViews>
  <sheetFormatPr defaultColWidth="9.140625" defaultRowHeight="15"/>
  <cols>
    <col min="1" max="1" width="7.28125" style="1" customWidth="1"/>
    <col min="2" max="2" width="23.57421875" style="1" customWidth="1"/>
    <col min="3" max="3" width="12.57421875" style="1" customWidth="1"/>
    <col min="4" max="4" width="18.28125" style="1" customWidth="1"/>
    <col min="5" max="5" width="24.7109375" style="1" customWidth="1"/>
    <col min="6" max="6" width="15.00390625" style="1" customWidth="1"/>
    <col min="7" max="7" width="14.8515625" style="1" customWidth="1"/>
    <col min="8" max="8" width="16.7109375" style="1" customWidth="1"/>
    <col min="9" max="16384" width="9.140625" style="1" customWidth="1"/>
  </cols>
  <sheetData>
    <row r="1" ht="15">
      <c r="H1" s="2" t="s">
        <v>8</v>
      </c>
    </row>
    <row r="2" ht="15">
      <c r="H2" s="2" t="s">
        <v>9</v>
      </c>
    </row>
    <row r="3" ht="15">
      <c r="H3" s="2" t="s">
        <v>10</v>
      </c>
    </row>
    <row r="7" spans="1:8" s="33" customFormat="1" ht="15" customHeight="1">
      <c r="A7" s="59" t="s">
        <v>136</v>
      </c>
      <c r="B7" s="59"/>
      <c r="C7" s="59"/>
      <c r="D7" s="59"/>
      <c r="E7" s="59"/>
      <c r="F7" s="59"/>
      <c r="G7" s="59"/>
      <c r="H7" s="59"/>
    </row>
    <row r="8" spans="1:8" s="34" customFormat="1" ht="15" customHeight="1">
      <c r="A8" s="32"/>
      <c r="B8" s="32"/>
      <c r="C8" s="32"/>
      <c r="D8" s="60" t="s">
        <v>0</v>
      </c>
      <c r="E8" s="60"/>
      <c r="F8" s="32"/>
      <c r="G8" s="32"/>
      <c r="H8" s="32"/>
    </row>
    <row r="9" spans="1:8" s="34" customFormat="1" ht="15" customHeight="1">
      <c r="A9" s="32"/>
      <c r="B9" s="32"/>
      <c r="C9" s="32"/>
      <c r="D9" s="61" t="s">
        <v>137</v>
      </c>
      <c r="E9" s="61"/>
      <c r="F9" s="32"/>
      <c r="G9" s="32"/>
      <c r="H9" s="32"/>
    </row>
    <row r="10" spans="1:8" s="33" customFormat="1" ht="20.25">
      <c r="A10" s="35"/>
      <c r="B10" s="35"/>
      <c r="C10" s="35"/>
      <c r="D10" s="62" t="s">
        <v>138</v>
      </c>
      <c r="E10" s="62"/>
      <c r="F10" s="36"/>
      <c r="H10" s="37"/>
    </row>
    <row r="11" spans="1:8" s="33" customFormat="1" ht="20.25">
      <c r="A11" s="38"/>
      <c r="B11" s="38"/>
      <c r="C11" s="38"/>
      <c r="D11" s="32"/>
      <c r="E11" s="32"/>
      <c r="F11" s="39"/>
      <c r="G11" s="37"/>
      <c r="H11" s="37"/>
    </row>
    <row r="12" spans="1:8" s="33" customFormat="1" ht="78.75" customHeight="1">
      <c r="A12" s="3" t="s">
        <v>1</v>
      </c>
      <c r="B12" s="3" t="s">
        <v>2</v>
      </c>
      <c r="C12" s="3" t="s">
        <v>139</v>
      </c>
      <c r="D12" s="3" t="s">
        <v>140</v>
      </c>
      <c r="E12" s="3" t="s">
        <v>4</v>
      </c>
      <c r="F12" s="3" t="s">
        <v>5</v>
      </c>
      <c r="G12" s="3" t="s">
        <v>6</v>
      </c>
      <c r="H12" s="3" t="s">
        <v>7</v>
      </c>
    </row>
    <row r="13" spans="1:8" s="44" customFormat="1" ht="15" customHeight="1">
      <c r="A13" s="40" t="s">
        <v>33</v>
      </c>
      <c r="B13" s="41" t="s">
        <v>141</v>
      </c>
      <c r="C13" s="42"/>
      <c r="D13" s="40"/>
      <c r="E13" s="40"/>
      <c r="F13" s="40"/>
      <c r="G13" s="40"/>
      <c r="H13" s="43"/>
    </row>
    <row r="14" spans="1:8" s="33" customFormat="1" ht="15">
      <c r="A14" s="3" t="s">
        <v>142</v>
      </c>
      <c r="B14" s="45" t="s">
        <v>143</v>
      </c>
      <c r="C14" s="46"/>
      <c r="D14" s="46"/>
      <c r="E14" s="46"/>
      <c r="F14" s="46"/>
      <c r="G14" s="46"/>
      <c r="H14" s="46"/>
    </row>
    <row r="15" spans="1:8" s="33" customFormat="1" ht="36.75" customHeight="1">
      <c r="A15" s="47" t="s">
        <v>144</v>
      </c>
      <c r="B15" s="48" t="s">
        <v>145</v>
      </c>
      <c r="C15" s="63" t="s">
        <v>146</v>
      </c>
      <c r="D15" s="49">
        <v>1923</v>
      </c>
      <c r="E15" s="65" t="s">
        <v>147</v>
      </c>
      <c r="F15" s="65" t="s">
        <v>166</v>
      </c>
      <c r="G15" s="3" t="s">
        <v>11</v>
      </c>
      <c r="H15" s="65" t="s">
        <v>168</v>
      </c>
    </row>
    <row r="16" spans="1:8" s="33" customFormat="1" ht="42.75" customHeight="1">
      <c r="A16" s="3" t="s">
        <v>148</v>
      </c>
      <c r="B16" s="48" t="s">
        <v>145</v>
      </c>
      <c r="C16" s="64"/>
      <c r="D16" s="49">
        <v>1990</v>
      </c>
      <c r="E16" s="65"/>
      <c r="F16" s="65"/>
      <c r="G16" s="3" t="s">
        <v>165</v>
      </c>
      <c r="H16" s="65"/>
    </row>
    <row r="17" spans="1:8" s="33" customFormat="1" ht="15">
      <c r="A17" s="3" t="s">
        <v>149</v>
      </c>
      <c r="B17" s="48" t="s">
        <v>150</v>
      </c>
      <c r="C17" s="50"/>
      <c r="D17" s="49"/>
      <c r="E17" s="50"/>
      <c r="F17" s="3"/>
      <c r="G17" s="3"/>
      <c r="H17" s="3"/>
    </row>
    <row r="18" spans="1:8" s="33" customFormat="1" ht="39" customHeight="1">
      <c r="A18" s="3" t="s">
        <v>151</v>
      </c>
      <c r="B18" s="48" t="s">
        <v>152</v>
      </c>
      <c r="C18" s="63" t="s">
        <v>146</v>
      </c>
      <c r="D18" s="49">
        <v>2269.14</v>
      </c>
      <c r="E18" s="63" t="s">
        <v>147</v>
      </c>
      <c r="F18" s="65" t="s">
        <v>166</v>
      </c>
      <c r="G18" s="3" t="s">
        <v>11</v>
      </c>
      <c r="H18" s="65" t="s">
        <v>168</v>
      </c>
    </row>
    <row r="19" spans="1:8" s="33" customFormat="1" ht="42.75" customHeight="1">
      <c r="A19" s="3" t="s">
        <v>153</v>
      </c>
      <c r="B19" s="48" t="s">
        <v>152</v>
      </c>
      <c r="C19" s="64"/>
      <c r="D19" s="49">
        <v>2348.2</v>
      </c>
      <c r="E19" s="64"/>
      <c r="F19" s="65"/>
      <c r="G19" s="3" t="s">
        <v>165</v>
      </c>
      <c r="H19" s="65"/>
    </row>
    <row r="20" spans="1:8" s="44" customFormat="1" ht="15">
      <c r="A20" s="40">
        <v>2</v>
      </c>
      <c r="B20" s="55" t="s">
        <v>163</v>
      </c>
      <c r="C20" s="51"/>
      <c r="D20" s="52"/>
      <c r="E20" s="40"/>
      <c r="F20" s="40"/>
      <c r="G20" s="43"/>
      <c r="H20" s="43"/>
    </row>
    <row r="21" spans="1:8" s="33" customFormat="1" ht="63.75" customHeight="1" hidden="1">
      <c r="A21" s="3">
        <v>3</v>
      </c>
      <c r="B21" s="53" t="s">
        <v>154</v>
      </c>
      <c r="C21" s="3" t="s">
        <v>155</v>
      </c>
      <c r="D21" s="54">
        <v>89.92</v>
      </c>
      <c r="E21" s="3" t="s">
        <v>156</v>
      </c>
      <c r="F21" s="3" t="s">
        <v>157</v>
      </c>
      <c r="G21" s="3" t="s">
        <v>158</v>
      </c>
      <c r="H21" s="3" t="s">
        <v>159</v>
      </c>
    </row>
    <row r="22" spans="1:8" s="33" customFormat="1" ht="15">
      <c r="A22" s="3" t="s">
        <v>38</v>
      </c>
      <c r="B22" s="48" t="s">
        <v>150</v>
      </c>
      <c r="C22" s="46"/>
      <c r="D22" s="46"/>
      <c r="E22" s="46"/>
      <c r="F22" s="46"/>
      <c r="G22" s="46"/>
      <c r="H22" s="46"/>
    </row>
    <row r="23" spans="1:8" s="33" customFormat="1" ht="78" customHeight="1">
      <c r="A23" s="47" t="s">
        <v>160</v>
      </c>
      <c r="B23" s="48" t="s">
        <v>152</v>
      </c>
      <c r="C23" s="3" t="s">
        <v>164</v>
      </c>
      <c r="D23" s="49">
        <v>1.31</v>
      </c>
      <c r="E23" s="3" t="s">
        <v>147</v>
      </c>
      <c r="F23" s="3" t="s">
        <v>169</v>
      </c>
      <c r="G23" s="3" t="s">
        <v>167</v>
      </c>
      <c r="H23" s="3" t="s">
        <v>170</v>
      </c>
    </row>
    <row r="24" spans="1:8" s="33" customFormat="1" ht="15">
      <c r="A24" s="3" t="s">
        <v>40</v>
      </c>
      <c r="B24" s="48" t="s">
        <v>161</v>
      </c>
      <c r="C24" s="3"/>
      <c r="D24" s="46"/>
      <c r="E24" s="3"/>
      <c r="F24" s="3"/>
      <c r="G24" s="3"/>
      <c r="H24" s="3"/>
    </row>
    <row r="25" spans="1:8" s="33" customFormat="1" ht="83.25" customHeight="1">
      <c r="A25" s="3" t="s">
        <v>162</v>
      </c>
      <c r="B25" s="48" t="s">
        <v>145</v>
      </c>
      <c r="C25" s="3" t="s">
        <v>164</v>
      </c>
      <c r="D25" s="49">
        <v>1.11</v>
      </c>
      <c r="E25" s="3" t="s">
        <v>147</v>
      </c>
      <c r="F25" s="3" t="s">
        <v>169</v>
      </c>
      <c r="G25" s="3" t="s">
        <v>167</v>
      </c>
      <c r="H25" s="3" t="s">
        <v>170</v>
      </c>
    </row>
  </sheetData>
  <sheetProtection/>
  <mergeCells count="12">
    <mergeCell ref="C18:C19"/>
    <mergeCell ref="E18:E19"/>
    <mergeCell ref="F18:F19"/>
    <mergeCell ref="H18:H19"/>
    <mergeCell ref="A7:H7"/>
    <mergeCell ref="D8:E8"/>
    <mergeCell ref="D9:E9"/>
    <mergeCell ref="D10:E10"/>
    <mergeCell ref="C15:C16"/>
    <mergeCell ref="E15:E16"/>
    <mergeCell ref="F15:F16"/>
    <mergeCell ref="H15:H16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B1">
      <selection activeCell="H51" sqref="H51"/>
    </sheetView>
  </sheetViews>
  <sheetFormatPr defaultColWidth="9.140625" defaultRowHeight="15" outlineLevelCol="1"/>
  <cols>
    <col min="1" max="1" width="5.8515625" style="4" customWidth="1"/>
    <col min="2" max="2" width="56.140625" style="4" customWidth="1"/>
    <col min="3" max="3" width="12.7109375" style="4" customWidth="1"/>
    <col min="4" max="4" width="13.7109375" style="4" customWidth="1"/>
    <col min="5" max="5" width="0" style="4" hidden="1" customWidth="1" outlineLevel="1"/>
    <col min="6" max="6" width="9.140625" style="6" customWidth="1" collapsed="1"/>
    <col min="7" max="7" width="8.00390625" style="6" customWidth="1"/>
    <col min="8" max="8" width="57.421875" style="6" customWidth="1"/>
    <col min="9" max="12" width="9.140625" style="6" customWidth="1"/>
    <col min="13" max="16384" width="9.140625" style="4" customWidth="1"/>
  </cols>
  <sheetData>
    <row r="1" spans="3:4" ht="12.75" customHeight="1">
      <c r="C1" s="58"/>
      <c r="D1" s="5" t="s">
        <v>171</v>
      </c>
    </row>
    <row r="2" spans="3:4" ht="12.75" customHeight="1">
      <c r="C2" s="58"/>
      <c r="D2" s="2" t="s">
        <v>12</v>
      </c>
    </row>
    <row r="3" spans="3:4" ht="12.75" customHeight="1">
      <c r="C3" s="58"/>
      <c r="D3" s="5" t="s">
        <v>172</v>
      </c>
    </row>
    <row r="4" ht="10.5" customHeight="1">
      <c r="D4" s="5"/>
    </row>
    <row r="5" spans="1:4" ht="12.75" customHeight="1">
      <c r="A5" s="66" t="s">
        <v>13</v>
      </c>
      <c r="B5" s="66"/>
      <c r="C5" s="66"/>
      <c r="D5" s="66"/>
    </row>
    <row r="6" spans="1:4" ht="14.25" customHeight="1">
      <c r="A6" s="66" t="s">
        <v>14</v>
      </c>
      <c r="B6" s="66"/>
      <c r="C6" s="66"/>
      <c r="D6" s="66"/>
    </row>
    <row r="7" spans="1:4" ht="14.25" customHeight="1">
      <c r="A7" s="69" t="s">
        <v>15</v>
      </c>
      <c r="B7" s="69"/>
      <c r="C7" s="69"/>
      <c r="D7" s="69"/>
    </row>
    <row r="8" spans="1:4" ht="9.75" customHeight="1">
      <c r="A8" s="8"/>
      <c r="B8" s="7"/>
      <c r="C8" s="7"/>
      <c r="D8" s="7"/>
    </row>
    <row r="9" spans="1:4" ht="36" customHeight="1">
      <c r="A9" s="8"/>
      <c r="B9" s="8" t="s">
        <v>16</v>
      </c>
      <c r="C9" s="66" t="s">
        <v>17</v>
      </c>
      <c r="D9" s="66"/>
    </row>
    <row r="10" spans="1:4" ht="32.25" customHeight="1">
      <c r="A10" s="8"/>
      <c r="B10" s="8" t="s">
        <v>18</v>
      </c>
      <c r="C10" s="66" t="s">
        <v>19</v>
      </c>
      <c r="D10" s="66"/>
    </row>
    <row r="11" spans="1:4" ht="30.75" customHeight="1">
      <c r="A11" s="8"/>
      <c r="B11" s="8" t="s">
        <v>20</v>
      </c>
      <c r="C11" s="66" t="s">
        <v>21</v>
      </c>
      <c r="D11" s="66"/>
    </row>
    <row r="12" spans="1:4" ht="30" customHeight="1">
      <c r="A12" s="8"/>
      <c r="B12" s="8" t="s">
        <v>22</v>
      </c>
      <c r="C12" s="66" t="s">
        <v>23</v>
      </c>
      <c r="D12" s="66"/>
    </row>
    <row r="13" spans="1:4" ht="14.25" customHeight="1">
      <c r="A13" s="8"/>
      <c r="B13" s="8" t="s">
        <v>24</v>
      </c>
      <c r="C13" s="66" t="s">
        <v>25</v>
      </c>
      <c r="D13" s="66"/>
    </row>
    <row r="14" spans="1:10" ht="14.25" customHeight="1">
      <c r="A14" s="8"/>
      <c r="B14" s="8" t="s">
        <v>26</v>
      </c>
      <c r="C14" s="66" t="s">
        <v>27</v>
      </c>
      <c r="D14" s="66"/>
      <c r="F14" s="9"/>
      <c r="G14" s="9"/>
      <c r="H14" s="9"/>
      <c r="I14" s="9"/>
      <c r="J14" s="9"/>
    </row>
    <row r="15" spans="1:10" ht="14.25" customHeight="1">
      <c r="A15" s="8"/>
      <c r="B15" s="8" t="s">
        <v>28</v>
      </c>
      <c r="C15" s="67" t="s">
        <v>29</v>
      </c>
      <c r="D15" s="67"/>
      <c r="F15" s="9"/>
      <c r="G15" s="9"/>
      <c r="H15" s="9"/>
      <c r="I15" s="9"/>
      <c r="J15" s="9"/>
    </row>
    <row r="16" spans="1:10" ht="31.5" customHeight="1">
      <c r="A16" s="8"/>
      <c r="B16" s="8" t="s">
        <v>30</v>
      </c>
      <c r="C16" s="68" t="s">
        <v>135</v>
      </c>
      <c r="D16" s="68"/>
      <c r="E16" s="10"/>
      <c r="F16" s="9"/>
      <c r="G16" s="9"/>
      <c r="H16" s="9"/>
      <c r="I16" s="9"/>
      <c r="J16" s="9"/>
    </row>
    <row r="17" spans="1:10" ht="9" customHeight="1">
      <c r="A17" s="8"/>
      <c r="B17" s="8"/>
      <c r="C17" s="8"/>
      <c r="D17" s="8"/>
      <c r="F17" s="9"/>
      <c r="G17" s="9"/>
      <c r="H17" s="9"/>
      <c r="I17" s="9"/>
      <c r="J17" s="9"/>
    </row>
    <row r="18" spans="1:11" ht="30.75">
      <c r="A18" s="11" t="s">
        <v>1</v>
      </c>
      <c r="B18" s="11" t="s">
        <v>31</v>
      </c>
      <c r="C18" s="11" t="s">
        <v>3</v>
      </c>
      <c r="D18" s="11" t="s">
        <v>32</v>
      </c>
      <c r="F18" s="9"/>
      <c r="G18" s="12"/>
      <c r="H18" s="12"/>
      <c r="I18" s="12"/>
      <c r="J18" s="12"/>
      <c r="K18" s="13"/>
    </row>
    <row r="19" spans="1:10" ht="15">
      <c r="A19" s="14" t="s">
        <v>33</v>
      </c>
      <c r="B19" s="15" t="s">
        <v>34</v>
      </c>
      <c r="C19" s="11" t="s">
        <v>35</v>
      </c>
      <c r="D19" s="16">
        <v>519.764</v>
      </c>
      <c r="F19" s="9"/>
      <c r="G19" s="17"/>
      <c r="H19" s="18"/>
      <c r="I19" s="12"/>
      <c r="J19" s="18"/>
    </row>
    <row r="20" spans="1:10" ht="30.75">
      <c r="A20" s="14" t="s">
        <v>36</v>
      </c>
      <c r="B20" s="15" t="s">
        <v>37</v>
      </c>
      <c r="C20" s="11" t="s">
        <v>35</v>
      </c>
      <c r="D20" s="16">
        <f>SUM(D21:D22,D27,D30:D36,D38,D40:D41)</f>
        <v>511.5673210294314</v>
      </c>
      <c r="F20" s="9"/>
      <c r="G20" s="17"/>
      <c r="H20" s="18"/>
      <c r="I20" s="12"/>
      <c r="J20" s="18"/>
    </row>
    <row r="21" spans="1:10" ht="15">
      <c r="A21" s="19" t="s">
        <v>38</v>
      </c>
      <c r="B21" s="15" t="s">
        <v>39</v>
      </c>
      <c r="C21" s="11" t="s">
        <v>35</v>
      </c>
      <c r="D21" s="16">
        <v>0</v>
      </c>
      <c r="F21" s="9"/>
      <c r="G21" s="20"/>
      <c r="H21" s="18"/>
      <c r="I21" s="12"/>
      <c r="J21" s="18"/>
    </row>
    <row r="22" spans="1:10" ht="15">
      <c r="A22" s="19" t="s">
        <v>40</v>
      </c>
      <c r="B22" s="15" t="s">
        <v>41</v>
      </c>
      <c r="C22" s="11" t="s">
        <v>35</v>
      </c>
      <c r="D22" s="16">
        <f>D24*D25/1000</f>
        <v>102.86052771717353</v>
      </c>
      <c r="F22" s="9"/>
      <c r="G22" s="20"/>
      <c r="H22" s="18"/>
      <c r="I22" s="12"/>
      <c r="J22" s="18"/>
    </row>
    <row r="23" spans="1:10" ht="15">
      <c r="A23" s="14"/>
      <c r="B23" s="15" t="s">
        <v>42</v>
      </c>
      <c r="C23" s="11"/>
      <c r="D23" s="16"/>
      <c r="F23" s="9"/>
      <c r="G23" s="17"/>
      <c r="H23" s="18"/>
      <c r="I23" s="12"/>
      <c r="J23" s="18"/>
    </row>
    <row r="24" spans="1:10" ht="18">
      <c r="A24" s="14"/>
      <c r="B24" s="15" t="s">
        <v>43</v>
      </c>
      <c r="C24" s="11" t="s">
        <v>44</v>
      </c>
      <c r="D24" s="21">
        <f>350000/E$57*D$57</f>
        <v>41406.56307048399</v>
      </c>
      <c r="F24" s="9"/>
      <c r="G24" s="17"/>
      <c r="H24" s="18"/>
      <c r="I24" s="12"/>
      <c r="J24" s="18"/>
    </row>
    <row r="25" spans="1:10" ht="18">
      <c r="A25" s="14"/>
      <c r="B25" s="15" t="s">
        <v>45</v>
      </c>
      <c r="C25" s="11" t="s">
        <v>46</v>
      </c>
      <c r="D25" s="56">
        <v>2.48416</v>
      </c>
      <c r="F25" s="9"/>
      <c r="G25" s="17"/>
      <c r="H25" s="18"/>
      <c r="I25" s="12"/>
      <c r="J25" s="18"/>
    </row>
    <row r="26" spans="1:10" ht="15">
      <c r="A26" s="14"/>
      <c r="B26" s="15" t="s">
        <v>47</v>
      </c>
      <c r="C26" s="11" t="s">
        <v>48</v>
      </c>
      <c r="D26" s="16"/>
      <c r="F26" s="9"/>
      <c r="G26" s="17"/>
      <c r="H26" s="18"/>
      <c r="I26" s="12"/>
      <c r="J26" s="18"/>
    </row>
    <row r="27" spans="1:10" ht="46.5">
      <c r="A27" s="14" t="s">
        <v>49</v>
      </c>
      <c r="B27" s="15" t="s">
        <v>50</v>
      </c>
      <c r="C27" s="11" t="s">
        <v>35</v>
      </c>
      <c r="D27" s="16">
        <v>0</v>
      </c>
      <c r="F27" s="9"/>
      <c r="G27" s="17"/>
      <c r="H27" s="18"/>
      <c r="I27" s="12"/>
      <c r="J27" s="18"/>
    </row>
    <row r="28" spans="1:10" ht="15">
      <c r="A28" s="14"/>
      <c r="B28" s="15" t="s">
        <v>51</v>
      </c>
      <c r="C28" s="11" t="s">
        <v>52</v>
      </c>
      <c r="D28" s="16">
        <v>0</v>
      </c>
      <c r="F28" s="9"/>
      <c r="G28" s="17"/>
      <c r="H28" s="18"/>
      <c r="I28" s="12"/>
      <c r="J28" s="18"/>
    </row>
    <row r="29" spans="1:10" ht="15">
      <c r="A29" s="14"/>
      <c r="B29" s="15" t="s">
        <v>53</v>
      </c>
      <c r="C29" s="11" t="s">
        <v>54</v>
      </c>
      <c r="D29" s="16">
        <v>0</v>
      </c>
      <c r="F29" s="9"/>
      <c r="G29" s="17"/>
      <c r="H29" s="18"/>
      <c r="I29" s="12"/>
      <c r="J29" s="18"/>
    </row>
    <row r="30" spans="1:10" ht="30.75">
      <c r="A30" s="14" t="s">
        <v>55</v>
      </c>
      <c r="B30" s="15" t="s">
        <v>56</v>
      </c>
      <c r="C30" s="11" t="s">
        <v>35</v>
      </c>
      <c r="D30" s="16">
        <v>0</v>
      </c>
      <c r="F30" s="9"/>
      <c r="G30" s="17"/>
      <c r="H30" s="18"/>
      <c r="I30" s="12"/>
      <c r="J30" s="18"/>
    </row>
    <row r="31" spans="1:10" ht="30.75">
      <c r="A31" s="14" t="s">
        <v>57</v>
      </c>
      <c r="B31" s="15" t="s">
        <v>58</v>
      </c>
      <c r="C31" s="11" t="s">
        <v>35</v>
      </c>
      <c r="D31" s="16">
        <v>0</v>
      </c>
      <c r="F31" s="9"/>
      <c r="G31" s="17"/>
      <c r="H31" s="18"/>
      <c r="I31" s="12"/>
      <c r="J31" s="18"/>
    </row>
    <row r="32" spans="1:10" ht="30.75">
      <c r="A32" s="14" t="s">
        <v>59</v>
      </c>
      <c r="B32" s="23" t="s">
        <v>60</v>
      </c>
      <c r="C32" s="11" t="s">
        <v>35</v>
      </c>
      <c r="D32" s="16">
        <f>2458.543/E$57*D$57</f>
        <v>290.85661654570555</v>
      </c>
      <c r="F32" s="9"/>
      <c r="G32" s="17"/>
      <c r="H32" s="24"/>
      <c r="I32" s="12"/>
      <c r="J32" s="18"/>
    </row>
    <row r="33" spans="1:10" ht="30.75">
      <c r="A33" s="14" t="s">
        <v>61</v>
      </c>
      <c r="B33" s="23" t="s">
        <v>62</v>
      </c>
      <c r="C33" s="11" t="s">
        <v>35</v>
      </c>
      <c r="D33" s="16">
        <f>672.597/E$57*D$57</f>
        <v>79.57122886148092</v>
      </c>
      <c r="F33" s="9"/>
      <c r="G33" s="17"/>
      <c r="H33" s="24"/>
      <c r="I33" s="12"/>
      <c r="J33" s="18"/>
    </row>
    <row r="34" spans="1:10" ht="30.75">
      <c r="A34" s="14" t="s">
        <v>63</v>
      </c>
      <c r="B34" s="23" t="s">
        <v>64</v>
      </c>
      <c r="C34" s="11" t="s">
        <v>35</v>
      </c>
      <c r="D34" s="16">
        <f>72.767/E$57*D$57</f>
        <v>8.608661071285454</v>
      </c>
      <c r="F34" s="9"/>
      <c r="G34" s="17"/>
      <c r="H34" s="24"/>
      <c r="I34" s="12"/>
      <c r="J34" s="18"/>
    </row>
    <row r="35" spans="1:10" ht="46.5">
      <c r="A35" s="14" t="s">
        <v>65</v>
      </c>
      <c r="B35" s="15" t="s">
        <v>66</v>
      </c>
      <c r="C35" s="11" t="s">
        <v>35</v>
      </c>
      <c r="D35" s="16">
        <f>127.724/E$57*D$57</f>
        <v>15.110319604612853</v>
      </c>
      <c r="F35" s="9"/>
      <c r="G35" s="17"/>
      <c r="H35" s="18"/>
      <c r="I35" s="12"/>
      <c r="J35" s="18"/>
    </row>
    <row r="36" spans="1:10" ht="15">
      <c r="A36" s="14" t="s">
        <v>67</v>
      </c>
      <c r="B36" s="15" t="s">
        <v>68</v>
      </c>
      <c r="C36" s="11" t="s">
        <v>35</v>
      </c>
      <c r="D36" s="16">
        <v>0</v>
      </c>
      <c r="F36" s="9"/>
      <c r="G36" s="17"/>
      <c r="H36" s="18"/>
      <c r="I36" s="12"/>
      <c r="J36" s="25"/>
    </row>
    <row r="37" spans="1:10" ht="30.75">
      <c r="A37" s="14"/>
      <c r="B37" s="15" t="s">
        <v>69</v>
      </c>
      <c r="C37" s="11" t="s">
        <v>35</v>
      </c>
      <c r="D37" s="16">
        <v>0</v>
      </c>
      <c r="F37" s="9"/>
      <c r="G37" s="17"/>
      <c r="H37" s="18"/>
      <c r="I37" s="12"/>
      <c r="J37" s="25"/>
    </row>
    <row r="38" spans="1:10" ht="15">
      <c r="A38" s="14" t="s">
        <v>70</v>
      </c>
      <c r="B38" s="15" t="s">
        <v>71</v>
      </c>
      <c r="C38" s="11" t="s">
        <v>35</v>
      </c>
      <c r="D38" s="16">
        <v>0</v>
      </c>
      <c r="F38" s="9"/>
      <c r="G38" s="17"/>
      <c r="H38" s="18"/>
      <c r="I38" s="12"/>
      <c r="J38" s="25"/>
    </row>
    <row r="39" spans="1:10" ht="30.75">
      <c r="A39" s="14"/>
      <c r="B39" s="15" t="s">
        <v>69</v>
      </c>
      <c r="C39" s="11" t="s">
        <v>35</v>
      </c>
      <c r="D39" s="16">
        <v>0</v>
      </c>
      <c r="F39" s="9"/>
      <c r="G39" s="17"/>
      <c r="H39" s="18"/>
      <c r="I39" s="12"/>
      <c r="J39" s="25"/>
    </row>
    <row r="40" spans="1:10" ht="30.75">
      <c r="A40" s="14" t="s">
        <v>72</v>
      </c>
      <c r="B40" s="23" t="s">
        <v>73</v>
      </c>
      <c r="C40" s="11" t="s">
        <v>35</v>
      </c>
      <c r="D40" s="16">
        <f>5.237/E$57*D$57</f>
        <v>0.6195604880003562</v>
      </c>
      <c r="F40" s="9"/>
      <c r="G40" s="17"/>
      <c r="H40" s="24"/>
      <c r="I40" s="12"/>
      <c r="J40" s="25"/>
    </row>
    <row r="41" spans="1:10" ht="62.25">
      <c r="A41" s="26" t="s">
        <v>74</v>
      </c>
      <c r="B41" s="23" t="s">
        <v>75</v>
      </c>
      <c r="C41" s="11" t="s">
        <v>35</v>
      </c>
      <c r="D41" s="16">
        <f>117.835/E$57*D$57</f>
        <v>13.940406741172804</v>
      </c>
      <c r="F41" s="9"/>
      <c r="G41" s="27"/>
      <c r="H41" s="24"/>
      <c r="I41" s="12"/>
      <c r="J41" s="25"/>
    </row>
    <row r="42" spans="1:10" ht="30.75">
      <c r="A42" s="14" t="s">
        <v>76</v>
      </c>
      <c r="B42" s="15" t="s">
        <v>77</v>
      </c>
      <c r="C42" s="11" t="s">
        <v>35</v>
      </c>
      <c r="D42" s="16">
        <f>D19-D20</f>
        <v>8.196678970568598</v>
      </c>
      <c r="F42" s="9"/>
      <c r="G42" s="17"/>
      <c r="H42" s="18"/>
      <c r="I42" s="12"/>
      <c r="J42" s="18"/>
    </row>
    <row r="43" spans="1:10" ht="30.75">
      <c r="A43" s="14" t="s">
        <v>78</v>
      </c>
      <c r="B43" s="15" t="s">
        <v>79</v>
      </c>
      <c r="C43" s="11" t="s">
        <v>35</v>
      </c>
      <c r="D43" s="28">
        <f>D42-D42*20%</f>
        <v>6.557343176454879</v>
      </c>
      <c r="F43" s="9"/>
      <c r="G43" s="17"/>
      <c r="H43" s="18"/>
      <c r="I43" s="12"/>
      <c r="J43" s="18"/>
    </row>
    <row r="44" spans="1:10" ht="46.5">
      <c r="A44" s="14" t="s">
        <v>80</v>
      </c>
      <c r="B44" s="15" t="s">
        <v>81</v>
      </c>
      <c r="C44" s="11" t="s">
        <v>35</v>
      </c>
      <c r="D44" s="16">
        <v>0</v>
      </c>
      <c r="F44" s="9"/>
      <c r="G44" s="17"/>
      <c r="H44" s="18"/>
      <c r="I44" s="12"/>
      <c r="J44" s="18"/>
    </row>
    <row r="45" spans="1:10" ht="15">
      <c r="A45" s="23" t="s">
        <v>82</v>
      </c>
      <c r="B45" s="15" t="s">
        <v>83</v>
      </c>
      <c r="C45" s="11" t="s">
        <v>35</v>
      </c>
      <c r="D45" s="16">
        <f>D49-D46</f>
        <v>0</v>
      </c>
      <c r="F45" s="9"/>
      <c r="G45" s="24"/>
      <c r="H45" s="18"/>
      <c r="I45" s="12"/>
      <c r="J45" s="18"/>
    </row>
    <row r="46" spans="1:10" ht="15">
      <c r="A46" s="23" t="s">
        <v>84</v>
      </c>
      <c r="B46" s="15" t="s">
        <v>85</v>
      </c>
      <c r="C46" s="11" t="s">
        <v>35</v>
      </c>
      <c r="D46" s="16">
        <v>2085.249</v>
      </c>
      <c r="F46" s="9"/>
      <c r="G46" s="24"/>
      <c r="H46" s="18"/>
      <c r="I46" s="12"/>
      <c r="J46" s="18"/>
    </row>
    <row r="47" spans="1:10" ht="15">
      <c r="A47" s="23" t="s">
        <v>86</v>
      </c>
      <c r="B47" s="15" t="s">
        <v>87</v>
      </c>
      <c r="C47" s="11" t="s">
        <v>35</v>
      </c>
      <c r="D47" s="16">
        <v>0</v>
      </c>
      <c r="F47" s="9"/>
      <c r="G47" s="24"/>
      <c r="H47" s="18"/>
      <c r="I47" s="12"/>
      <c r="J47" s="18"/>
    </row>
    <row r="48" spans="1:10" ht="15">
      <c r="A48" s="23" t="s">
        <v>88</v>
      </c>
      <c r="B48" s="15" t="s">
        <v>89</v>
      </c>
      <c r="C48" s="11" t="s">
        <v>35</v>
      </c>
      <c r="D48" s="16">
        <v>0</v>
      </c>
      <c r="F48" s="9"/>
      <c r="G48" s="24"/>
      <c r="H48" s="18"/>
      <c r="I48" s="12"/>
      <c r="J48" s="18"/>
    </row>
    <row r="49" spans="1:10" ht="15">
      <c r="A49" s="23" t="s">
        <v>90</v>
      </c>
      <c r="B49" s="15" t="s">
        <v>91</v>
      </c>
      <c r="C49" s="11" t="s">
        <v>35</v>
      </c>
      <c r="D49" s="16">
        <f>D46+D47-D48</f>
        <v>2085.249</v>
      </c>
      <c r="F49" s="9"/>
      <c r="G49" s="24"/>
      <c r="H49" s="18"/>
      <c r="I49" s="12"/>
      <c r="J49" s="18"/>
    </row>
    <row r="50" spans="1:10" ht="15">
      <c r="A50" s="14" t="s">
        <v>92</v>
      </c>
      <c r="B50" s="15" t="s">
        <v>93</v>
      </c>
      <c r="C50" s="11" t="s">
        <v>94</v>
      </c>
      <c r="D50" s="16">
        <v>0.65</v>
      </c>
      <c r="F50" s="9"/>
      <c r="G50" s="17"/>
      <c r="H50" s="18"/>
      <c r="I50" s="12"/>
      <c r="J50" s="18"/>
    </row>
    <row r="51" spans="1:10" ht="15">
      <c r="A51" s="14" t="s">
        <v>95</v>
      </c>
      <c r="B51" s="15" t="s">
        <v>96</v>
      </c>
      <c r="C51" s="11" t="s">
        <v>94</v>
      </c>
      <c r="D51" s="16">
        <v>0.36</v>
      </c>
      <c r="F51" s="9"/>
      <c r="G51" s="17"/>
      <c r="H51" s="18"/>
      <c r="I51" s="12"/>
      <c r="J51" s="18"/>
    </row>
    <row r="52" spans="1:10" ht="15">
      <c r="A52" s="14" t="s">
        <v>97</v>
      </c>
      <c r="B52" s="15" t="s">
        <v>98</v>
      </c>
      <c r="C52" s="29" t="s">
        <v>99</v>
      </c>
      <c r="D52" s="22">
        <v>2.4951</v>
      </c>
      <c r="F52" s="9"/>
      <c r="G52" s="17"/>
      <c r="H52" s="18"/>
      <c r="I52" s="30"/>
      <c r="J52" s="18"/>
    </row>
    <row r="53" spans="1:10" ht="15">
      <c r="A53" s="14" t="s">
        <v>100</v>
      </c>
      <c r="B53" s="15" t="s">
        <v>101</v>
      </c>
      <c r="C53" s="29" t="s">
        <v>99</v>
      </c>
      <c r="D53" s="57">
        <v>0</v>
      </c>
      <c r="F53" s="9"/>
      <c r="G53" s="17"/>
      <c r="H53" s="18"/>
      <c r="I53" s="30"/>
      <c r="J53" s="18"/>
    </row>
    <row r="54" spans="1:10" ht="15">
      <c r="A54" s="14" t="s">
        <v>102</v>
      </c>
      <c r="B54" s="15" t="s">
        <v>103</v>
      </c>
      <c r="C54" s="29" t="s">
        <v>99</v>
      </c>
      <c r="D54" s="22">
        <v>2.4352</v>
      </c>
      <c r="F54" s="9"/>
      <c r="G54" s="17"/>
      <c r="H54" s="18"/>
      <c r="I54" s="30"/>
      <c r="J54" s="18"/>
    </row>
    <row r="55" spans="1:10" ht="30.75">
      <c r="A55" s="14" t="s">
        <v>104</v>
      </c>
      <c r="B55" s="15" t="s">
        <v>105</v>
      </c>
      <c r="C55" s="29" t="s">
        <v>99</v>
      </c>
      <c r="D55" s="22">
        <v>0.1893</v>
      </c>
      <c r="F55" s="9"/>
      <c r="G55" s="17"/>
      <c r="H55" s="18"/>
      <c r="I55" s="30"/>
      <c r="J55" s="18"/>
    </row>
    <row r="56" spans="1:10" ht="30.75">
      <c r="A56" s="14" t="s">
        <v>106</v>
      </c>
      <c r="B56" s="15" t="s">
        <v>107</v>
      </c>
      <c r="C56" s="29" t="s">
        <v>108</v>
      </c>
      <c r="D56" s="21">
        <f>D55/D54%</f>
        <v>7.773488830486203</v>
      </c>
      <c r="F56" s="9"/>
      <c r="G56" s="17"/>
      <c r="H56" s="18"/>
      <c r="I56" s="30"/>
      <c r="J56" s="18"/>
    </row>
    <row r="57" spans="1:10" ht="30.75">
      <c r="A57" s="14" t="s">
        <v>109</v>
      </c>
      <c r="B57" s="15" t="s">
        <v>110</v>
      </c>
      <c r="C57" s="29" t="s">
        <v>99</v>
      </c>
      <c r="D57" s="22">
        <v>0.2657</v>
      </c>
      <c r="E57" s="4">
        <v>2.2459</v>
      </c>
      <c r="F57" s="9"/>
      <c r="G57" s="17"/>
      <c r="H57" s="18"/>
      <c r="I57" s="30"/>
      <c r="J57" s="18"/>
    </row>
    <row r="58" spans="1:10" ht="15">
      <c r="A58" s="14"/>
      <c r="B58" s="15" t="s">
        <v>111</v>
      </c>
      <c r="C58" s="29" t="s">
        <v>99</v>
      </c>
      <c r="D58" s="16">
        <v>0</v>
      </c>
      <c r="F58" s="9"/>
      <c r="G58" s="17"/>
      <c r="H58" s="18"/>
      <c r="I58" s="30"/>
      <c r="J58" s="18"/>
    </row>
    <row r="59" spans="1:10" ht="30.75">
      <c r="A59" s="14"/>
      <c r="B59" s="15" t="s">
        <v>112</v>
      </c>
      <c r="C59" s="29" t="s">
        <v>99</v>
      </c>
      <c r="D59" s="22">
        <f>D57</f>
        <v>0.2657</v>
      </c>
      <c r="F59" s="9"/>
      <c r="G59" s="17"/>
      <c r="H59" s="18"/>
      <c r="I59" s="30"/>
      <c r="J59" s="18"/>
    </row>
    <row r="60" spans="1:10" ht="30.75">
      <c r="A60" s="14" t="s">
        <v>113</v>
      </c>
      <c r="B60" s="15" t="s">
        <v>114</v>
      </c>
      <c r="C60" s="11" t="s">
        <v>115</v>
      </c>
      <c r="D60" s="16">
        <v>0.4</v>
      </c>
      <c r="F60" s="9"/>
      <c r="G60" s="17"/>
      <c r="H60" s="18"/>
      <c r="I60" s="12"/>
      <c r="J60" s="18"/>
    </row>
    <row r="61" spans="1:10" ht="30.75">
      <c r="A61" s="14" t="s">
        <v>116</v>
      </c>
      <c r="B61" s="15" t="s">
        <v>117</v>
      </c>
      <c r="C61" s="11" t="s">
        <v>115</v>
      </c>
      <c r="D61" s="16">
        <v>0</v>
      </c>
      <c r="F61" s="9"/>
      <c r="G61" s="17"/>
      <c r="H61" s="18"/>
      <c r="I61" s="12"/>
      <c r="J61" s="18"/>
    </row>
    <row r="62" spans="1:10" ht="15">
      <c r="A62" s="14" t="s">
        <v>118</v>
      </c>
      <c r="B62" s="15" t="s">
        <v>119</v>
      </c>
      <c r="C62" s="11" t="s">
        <v>120</v>
      </c>
      <c r="D62" s="16">
        <v>1</v>
      </c>
      <c r="F62" s="9"/>
      <c r="G62" s="17"/>
      <c r="H62" s="18"/>
      <c r="I62" s="12"/>
      <c r="J62" s="18"/>
    </row>
    <row r="63" spans="1:10" ht="15">
      <c r="A63" s="14" t="s">
        <v>121</v>
      </c>
      <c r="B63" s="15" t="s">
        <v>122</v>
      </c>
      <c r="C63" s="11" t="s">
        <v>120</v>
      </c>
      <c r="D63" s="16">
        <v>0</v>
      </c>
      <c r="F63" s="9"/>
      <c r="G63" s="17"/>
      <c r="H63" s="18"/>
      <c r="I63" s="12"/>
      <c r="J63" s="18"/>
    </row>
    <row r="64" spans="1:10" ht="30.75">
      <c r="A64" s="14" t="s">
        <v>123</v>
      </c>
      <c r="B64" s="15" t="s">
        <v>124</v>
      </c>
      <c r="C64" s="11" t="s">
        <v>125</v>
      </c>
      <c r="D64" s="16">
        <v>6</v>
      </c>
      <c r="F64" s="9"/>
      <c r="G64" s="17"/>
      <c r="H64" s="18"/>
      <c r="I64" s="12"/>
      <c r="J64" s="18"/>
    </row>
    <row r="65" spans="1:10" ht="30.75">
      <c r="A65" s="14" t="s">
        <v>126</v>
      </c>
      <c r="B65" s="15" t="s">
        <v>127</v>
      </c>
      <c r="C65" s="11" t="s">
        <v>128</v>
      </c>
      <c r="D65" s="57">
        <v>158</v>
      </c>
      <c r="F65" s="9"/>
      <c r="G65" s="17"/>
      <c r="H65" s="18"/>
      <c r="I65" s="12"/>
      <c r="J65" s="18"/>
    </row>
    <row r="66" spans="1:10" ht="30.75">
      <c r="A66" s="14" t="s">
        <v>129</v>
      </c>
      <c r="B66" s="15" t="s">
        <v>130</v>
      </c>
      <c r="C66" s="11" t="s">
        <v>131</v>
      </c>
      <c r="D66" s="16">
        <v>0</v>
      </c>
      <c r="F66" s="9"/>
      <c r="G66" s="17"/>
      <c r="H66" s="18"/>
      <c r="I66" s="12"/>
      <c r="J66" s="18"/>
    </row>
    <row r="67" spans="1:10" ht="30.75">
      <c r="A67" s="14" t="s">
        <v>132</v>
      </c>
      <c r="B67" s="15" t="s">
        <v>133</v>
      </c>
      <c r="C67" s="11" t="s">
        <v>134</v>
      </c>
      <c r="D67" s="16">
        <v>0</v>
      </c>
      <c r="F67" s="9"/>
      <c r="G67" s="17"/>
      <c r="H67" s="18"/>
      <c r="I67" s="12"/>
      <c r="J67" s="18"/>
    </row>
    <row r="68" spans="1:10" ht="15">
      <c r="A68" s="31"/>
      <c r="F68" s="9"/>
      <c r="G68" s="9"/>
      <c r="H68" s="9"/>
      <c r="I68" s="9"/>
      <c r="J68" s="9"/>
    </row>
    <row r="69" spans="6:10" ht="15">
      <c r="F69" s="9"/>
      <c r="G69" s="9"/>
      <c r="H69" s="9"/>
      <c r="I69" s="9"/>
      <c r="J69" s="9"/>
    </row>
    <row r="70" spans="6:10" ht="15">
      <c r="F70" s="9"/>
      <c r="G70" s="9"/>
      <c r="H70" s="9"/>
      <c r="I70" s="9"/>
      <c r="J70" s="9"/>
    </row>
  </sheetData>
  <sheetProtection/>
  <mergeCells count="11">
    <mergeCell ref="A5:D5"/>
    <mergeCell ref="A6:D6"/>
    <mergeCell ref="A7:D7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lvladimirova</cp:lastModifiedBy>
  <cp:lastPrinted>2011-12-27T11:36:14Z</cp:lastPrinted>
  <dcterms:created xsi:type="dcterms:W3CDTF">2011-01-26T06:26:14Z</dcterms:created>
  <dcterms:modified xsi:type="dcterms:W3CDTF">2012-01-12T07:06:57Z</dcterms:modified>
  <cp:category/>
  <cp:version/>
  <cp:contentType/>
  <cp:contentStatus/>
</cp:coreProperties>
</file>