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015" activeTab="0"/>
  </bookViews>
  <sheets>
    <sheet name="2012 1" sheetId="1" r:id="rId1"/>
    <sheet name="2012 2" sheetId="2" r:id="rId2"/>
    <sheet name="2013 1" sheetId="3" r:id="rId3"/>
    <sheet name="2013 2" sheetId="4" r:id="rId4"/>
    <sheet name="2014 1" sheetId="5" r:id="rId5"/>
    <sheet name="2014 2" sheetId="6" r:id="rId6"/>
  </sheets>
  <definedNames>
    <definedName name="sub_202631" localSheetId="1">'2012 2'!$A$15</definedName>
    <definedName name="sub_202631" localSheetId="3">'2013 2'!$A$15</definedName>
    <definedName name="sub_202631" localSheetId="5">'2014 2'!$A$15</definedName>
    <definedName name="sub_202632" localSheetId="1">'2012 2'!$A$16</definedName>
    <definedName name="sub_202632" localSheetId="3">'2013 2'!$A$16</definedName>
    <definedName name="sub_202632" localSheetId="5">'2014 2'!$A$16</definedName>
    <definedName name="sub_202651" localSheetId="1">'2012 2'!$A$19</definedName>
    <definedName name="sub_202651" localSheetId="3">'2013 2'!$A$19</definedName>
    <definedName name="sub_202651" localSheetId="5">'2014 2'!$A$19</definedName>
    <definedName name="sub_20266" localSheetId="1">'2012 2'!$A$20</definedName>
    <definedName name="sub_20266" localSheetId="3">'2013 2'!$A$20</definedName>
    <definedName name="sub_20266" localSheetId="5">'2014 2'!$A$20</definedName>
    <definedName name="sub_202661" localSheetId="1">'2012 2'!$A$21</definedName>
    <definedName name="sub_202661" localSheetId="3">'2013 2'!$A$21</definedName>
    <definedName name="sub_202661" localSheetId="5">'2014 2'!$A$21</definedName>
    <definedName name="sub_202662" localSheetId="1">'2012 2'!$A$22</definedName>
    <definedName name="sub_202662" localSheetId="3">'2013 2'!$A$22</definedName>
    <definedName name="sub_202662" localSheetId="5">'2014 2'!$A$22</definedName>
    <definedName name="sub_2203" localSheetId="1">'2012 2'!$A$1</definedName>
    <definedName name="sub_2203" localSheetId="3">'2013 2'!$A$1</definedName>
    <definedName name="sub_2203" localSheetId="5">'2014 2'!$A$1</definedName>
    <definedName name="sub_2220" localSheetId="1">'2012 2'!$A$5</definedName>
    <definedName name="sub_2220" localSheetId="3">'2013 2'!$A$5</definedName>
    <definedName name="sub_2220" localSheetId="5">'2014 2'!$A$5</definedName>
    <definedName name="sub_2221" localSheetId="1">'2012 2'!$A$6</definedName>
    <definedName name="sub_2221" localSheetId="3">'2013 2'!$A$6</definedName>
    <definedName name="sub_2221" localSheetId="5">'2014 2'!$A$6</definedName>
    <definedName name="sub_2222" localSheetId="1">'2012 2'!$A$7</definedName>
    <definedName name="sub_2222" localSheetId="3">'2013 2'!$A$7</definedName>
    <definedName name="sub_2222" localSheetId="5">'2014 2'!$A$7</definedName>
    <definedName name="sub_2223" localSheetId="1">'2012 2'!$A$8</definedName>
    <definedName name="sub_2223" localSheetId="3">'2013 2'!$A$8</definedName>
    <definedName name="sub_2223" localSheetId="5">'2014 2'!$A$8</definedName>
    <definedName name="sub_2224" localSheetId="1">'2012 2'!$A$9</definedName>
    <definedName name="sub_2224" localSheetId="3">'2013 2'!$A$9</definedName>
    <definedName name="sub_2224" localSheetId="5">'2014 2'!$A$9</definedName>
    <definedName name="sub_2225" localSheetId="1">'2012 2'!$A$10</definedName>
    <definedName name="sub_2225" localSheetId="3">'2013 2'!$A$10</definedName>
    <definedName name="sub_2225" localSheetId="5">'2014 2'!$A$10</definedName>
    <definedName name="sub_2226" localSheetId="1">'2012 2'!$A$11</definedName>
    <definedName name="sub_2226" localSheetId="3">'2013 2'!$A$11</definedName>
    <definedName name="sub_2226" localSheetId="5">'2014 2'!$A$11</definedName>
    <definedName name="sub_2227" localSheetId="1">'2012 2'!$A$24</definedName>
    <definedName name="sub_2227" localSheetId="3">'2013 2'!$A$24</definedName>
    <definedName name="sub_2227" localSheetId="5">'2014 2'!$A$24</definedName>
    <definedName name="sub_2228" localSheetId="1">'2012 2'!$A$25</definedName>
    <definedName name="sub_2228" localSheetId="3">'2013 2'!$A$25</definedName>
    <definedName name="sub_2228" localSheetId="5">'2014 2'!$A$25</definedName>
    <definedName name="sub_2230" localSheetId="1">'2012 2'!$A$26</definedName>
    <definedName name="sub_2230" localSheetId="3">'2013 2'!$A$26</definedName>
    <definedName name="sub_2230" localSheetId="5">'2014 2'!$A$26</definedName>
    <definedName name="sub_2240" localSheetId="1">'2012 2'!$A$27</definedName>
    <definedName name="sub_2240" localSheetId="3">'2013 2'!$A$27</definedName>
    <definedName name="sub_2240" localSheetId="5">'2014 2'!$A$27</definedName>
    <definedName name="sub_2250" localSheetId="1">'2012 2'!$A$28</definedName>
    <definedName name="sub_2250" localSheetId="3">'2013 2'!$A$28</definedName>
    <definedName name="sub_2250" localSheetId="5">'2014 2'!$A$28</definedName>
    <definedName name="sub_2261" localSheetId="1">'2012 2'!$A$12</definedName>
    <definedName name="sub_2261" localSheetId="3">'2013 2'!$A$12</definedName>
    <definedName name="sub_2261" localSheetId="5">'2014 2'!$A$12</definedName>
    <definedName name="sub_2262" localSheetId="1">'2012 2'!$A$13</definedName>
    <definedName name="sub_2262" localSheetId="3">'2013 2'!$A$13</definedName>
    <definedName name="sub_2262" localSheetId="5">'2014 2'!$A$13</definedName>
    <definedName name="sub_2263" localSheetId="1">'2012 2'!$A$14</definedName>
    <definedName name="sub_2263" localSheetId="3">'2013 2'!$A$14</definedName>
    <definedName name="sub_2263" localSheetId="5">'2014 2'!$A$14</definedName>
    <definedName name="sub_2264" localSheetId="1">'2012 2'!$A$17</definedName>
    <definedName name="sub_2264" localSheetId="3">'2013 2'!$A$17</definedName>
    <definedName name="sub_2264" localSheetId="5">'2014 2'!$A$17</definedName>
    <definedName name="sub_2265" localSheetId="1">'2012 2'!$A$18</definedName>
    <definedName name="sub_2265" localSheetId="3">'2013 2'!$A$18</definedName>
    <definedName name="sub_2265" localSheetId="5">'2014 2'!$A$18</definedName>
    <definedName name="_xlnm.Print_Area" localSheetId="3">'2013 2'!$A$1:$M$31</definedName>
    <definedName name="_xlnm.Print_Area" localSheetId="4">'2014 1'!$A$1:$F$48</definedName>
  </definedNames>
  <calcPr fullCalcOnLoad="1"/>
</workbook>
</file>

<file path=xl/sharedStrings.xml><?xml version="1.0" encoding="utf-8"?>
<sst xmlns="http://schemas.openxmlformats.org/spreadsheetml/2006/main" count="286" uniqueCount="73">
  <si>
    <t>ВСЕГО</t>
  </si>
  <si>
    <t>Прочие доходы и расходы</t>
  </si>
  <si>
    <t>Итого по портовому хозяйству</t>
  </si>
  <si>
    <t>1.8 Услуги ледокольного флота на СМП</t>
  </si>
  <si>
    <t>1.7 Обслуживание пассажиров</t>
  </si>
  <si>
    <t>1.6.7 Экологический сбор</t>
  </si>
  <si>
    <t>1.6.6.2 Летняя навигация</t>
  </si>
  <si>
    <t>1.6.6.1 Зимняя навигация</t>
  </si>
  <si>
    <t>1.6.6 Ледокольный сбор</t>
  </si>
  <si>
    <t>1.6.5.1 в т.ч. СУДС</t>
  </si>
  <si>
    <t>1.6.5 Навигационный сбор</t>
  </si>
  <si>
    <t>1.6.4 Маячный сбор</t>
  </si>
  <si>
    <t>1.6.3.2 Внутрипортовая проводка</t>
  </si>
  <si>
    <t>1.6.3.1 Внепортовая проводка</t>
  </si>
  <si>
    <t>1.6.3 Лоцманский сбор</t>
  </si>
  <si>
    <t>1.6.2 Канальный сбор</t>
  </si>
  <si>
    <t>1.6.1 Корабельный сбор</t>
  </si>
  <si>
    <t>1.6 Портовые сборы, в том числе:</t>
  </si>
  <si>
    <t>1.4 Услуги буксиров при швартовых операциях</t>
  </si>
  <si>
    <t>1.3 Обслуживание судов на железнодорожно-паромных переправах</t>
  </si>
  <si>
    <t>1. Регулируемые виды деятельности</t>
  </si>
  <si>
    <t>прочие расходы</t>
  </si>
  <si>
    <t>налоги и иные обязательные платежи и сборы</t>
  </si>
  <si>
    <t>проценты к уплате по кредитам и займам</t>
  </si>
  <si>
    <t>операционные расходы, связанные с оплатой услуг, оказываемых кредитными организациями</t>
  </si>
  <si>
    <t>прочие расходы по обычным видам деятельности</t>
  </si>
  <si>
    <t>амортизация</t>
  </si>
  <si>
    <t>отчисления на соц. нужды</t>
  </si>
  <si>
    <t>затраты на оплату труда</t>
  </si>
  <si>
    <t>материальные затраты</t>
  </si>
  <si>
    <t>Расходы, связанные с участием в совместной деятельности</t>
  </si>
  <si>
    <t>в том числе по статьям затрат</t>
  </si>
  <si>
    <t>Расходы всего</t>
  </si>
  <si>
    <t>№ строки</t>
  </si>
  <si>
    <t>Наименование хозяйств, работ и операций</t>
  </si>
  <si>
    <t>III. Расшифровка расходов</t>
  </si>
  <si>
    <t>Форма раскрытия информации</t>
  </si>
  <si>
    <t>(наименование предприятия)</t>
  </si>
  <si>
    <t>I. Производственные показатели</t>
  </si>
  <si>
    <t>ПОКАЗАТЕЛИ</t>
  </si>
  <si>
    <t>По отчету</t>
  </si>
  <si>
    <t>Перегружено грузов (в тыс. физ-тонн)</t>
  </si>
  <si>
    <t>-</t>
  </si>
  <si>
    <t>Валовая вместимость судов (в тыс. GT)</t>
  </si>
  <si>
    <t>Количество судозаходов (ед.)</t>
  </si>
  <si>
    <t>II. Доходы и расходы по отчету</t>
  </si>
  <si>
    <t>(в тыс. руб.)</t>
  </si>
  <si>
    <t>Доходы</t>
  </si>
  <si>
    <t>Расходы</t>
  </si>
  <si>
    <t>Всего по портовому хозяйству</t>
  </si>
  <si>
    <t>Непланируемые доходы и расходы (операционные и внереализационные)</t>
  </si>
  <si>
    <t>Финансовый результат (прибыль+, убыток -)</t>
  </si>
  <si>
    <t>Примечание:</t>
  </si>
  <si>
    <t xml:space="preserve"> № строки</t>
  </si>
  <si>
    <t>об основных показателях финансово-хозяйственной деятельности субъектов
естественных монополий в сфере выполнения (оказания) регулируемых работ (услуг)
 в морских портах</t>
  </si>
  <si>
    <t>ОАО "Нарьян-Марский морской торговый порт"</t>
  </si>
  <si>
    <r>
      <t>Строка 030</t>
    </r>
    <r>
      <rPr>
        <sz val="9"/>
        <color indexed="8"/>
        <rFont val="Times New Roman"/>
        <family val="1"/>
      </rPr>
      <t xml:space="preserve"> (доходы) равна </t>
    </r>
    <r>
      <rPr>
        <b/>
        <sz val="9"/>
        <rFont val="Times New Roman"/>
        <family val="1"/>
      </rPr>
      <t>строке</t>
    </r>
    <r>
      <rPr>
        <sz val="9"/>
        <color indexed="8"/>
        <rFont val="Times New Roman"/>
        <family val="1"/>
      </rPr>
      <t xml:space="preserve"> "Выручка" Отчета о прибылях и убытках бухгалтерской отчетности предприятия.</t>
    </r>
  </si>
  <si>
    <r>
      <t>Строка 030</t>
    </r>
    <r>
      <rPr>
        <sz val="9"/>
        <color indexed="8"/>
        <rFont val="Times New Roman"/>
        <family val="1"/>
      </rPr>
      <t xml:space="preserve"> (расходы) равна сумме строк </t>
    </r>
    <r>
      <rPr>
        <b/>
        <sz val="9"/>
        <rFont val="Times New Roman"/>
        <family val="1"/>
      </rPr>
      <t>"Себестоимость продаж"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"Коммерческие расходы"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"Управленческие расходы"</t>
    </r>
    <r>
      <rPr>
        <sz val="9"/>
        <color indexed="8"/>
        <rFont val="Times New Roman"/>
        <family val="1"/>
      </rPr>
      <t>.</t>
    </r>
  </si>
  <si>
    <r>
      <t xml:space="preserve">По </t>
    </r>
    <r>
      <rPr>
        <b/>
        <sz val="9"/>
        <rFont val="Times New Roman"/>
        <family val="1"/>
      </rPr>
      <t>строке 040</t>
    </r>
    <r>
      <rPr>
        <sz val="9"/>
        <color indexed="8"/>
        <rFont val="Times New Roman"/>
        <family val="1"/>
      </rPr>
      <t xml:space="preserve"> (доходы) отражается сумма строк </t>
    </r>
    <r>
      <rPr>
        <b/>
        <sz val="9"/>
        <rFont val="Times New Roman"/>
        <family val="1"/>
      </rPr>
      <t>"Доходы от участия в других организациях"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"Проценты к получению"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"Прочие доходы"</t>
    </r>
    <r>
      <rPr>
        <sz val="9"/>
        <color indexed="8"/>
        <rFont val="Times New Roman"/>
        <family val="1"/>
      </rPr>
      <t xml:space="preserve"> Отчета о прибылях и убытках бухгалтерской отчетности предприятия.</t>
    </r>
  </si>
  <si>
    <r>
      <t xml:space="preserve">По </t>
    </r>
    <r>
      <rPr>
        <b/>
        <sz val="9"/>
        <rFont val="Times New Roman"/>
        <family val="1"/>
      </rPr>
      <t>строке 040</t>
    </r>
    <r>
      <rPr>
        <sz val="9"/>
        <color indexed="8"/>
        <rFont val="Times New Roman"/>
        <family val="1"/>
      </rPr>
      <t xml:space="preserve"> (расходы) отражается сумма строк </t>
    </r>
    <r>
      <rPr>
        <b/>
        <sz val="9"/>
        <rFont val="Times New Roman"/>
        <family val="1"/>
      </rPr>
      <t>"Проценты к уплате"</t>
    </r>
    <r>
      <rPr>
        <sz val="9"/>
        <color indexed="8"/>
        <rFont val="Times New Roman"/>
        <family val="1"/>
      </rPr>
      <t xml:space="preserve">, </t>
    </r>
    <r>
      <rPr>
        <b/>
        <sz val="9"/>
        <rFont val="Times New Roman"/>
        <family val="1"/>
      </rPr>
      <t>"Прочие расходы"</t>
    </r>
    <r>
      <rPr>
        <sz val="9"/>
        <color indexed="8"/>
        <rFont val="Times New Roman"/>
        <family val="1"/>
      </rPr>
      <t xml:space="preserve"> Отчета о прибылях и убытках бухгалтерской отчетности предприятия.</t>
    </r>
  </si>
  <si>
    <r>
      <t xml:space="preserve">Финансовый результат по </t>
    </r>
    <r>
      <rPr>
        <b/>
        <sz val="9"/>
        <rFont val="Times New Roman"/>
        <family val="1"/>
      </rPr>
      <t>строке 060</t>
    </r>
    <r>
      <rPr>
        <sz val="9"/>
        <color indexed="8"/>
        <rFont val="Times New Roman"/>
        <family val="1"/>
      </rPr>
      <t xml:space="preserve"> равен </t>
    </r>
    <r>
      <rPr>
        <b/>
        <sz val="9"/>
        <rFont val="Times New Roman"/>
        <family val="1"/>
      </rPr>
      <t>строке</t>
    </r>
    <r>
      <rPr>
        <sz val="9"/>
        <color indexed="8"/>
        <rFont val="Times New Roman"/>
        <family val="1"/>
      </rPr>
      <t xml:space="preserve"> "Прибыль (убыток) до налогообложения" Отчета о прибылях и убытках бухгалтерской отчетности предприятия.</t>
    </r>
  </si>
  <si>
    <t>Форма № 2 к приказу ФСТ РФ                                      от 19 апреля 2011 года № 159-т</t>
  </si>
  <si>
    <t>в т.ч. Основная погрузка и выгрузка в порту Нарьян-Мар</t>
  </si>
  <si>
    <t>погрузка и выгрузка в порту Варандей</t>
  </si>
  <si>
    <t>за 2012 г.</t>
  </si>
  <si>
    <t>1.1 Погрузка и выгрузка грузов (основная) в порту Нарьян-Мар</t>
  </si>
  <si>
    <t xml:space="preserve">1.2 Хранение грузов </t>
  </si>
  <si>
    <t>1.5 Погрузка и выгрузка грузов в порту Варандей</t>
  </si>
  <si>
    <t>1.2 Хранение грузов в порту Нарьян-Мар</t>
  </si>
  <si>
    <t>1.4 Услуги буксиров при швартовых операциях в порту Нарьян-Мар</t>
  </si>
  <si>
    <t>за 2013 (план) г.</t>
  </si>
  <si>
    <t>за 2014 (план)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</si>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</sst>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wrapText="1"/>
    </xf>
    <xf numFmtId="0" fontId="58" fillId="0" borderId="0" xfId="0" applyFont="1" applyAlignment="1">
      <alignment/>
    </xf>
    <xf numFmtId="0" fontId="53" fillId="0" borderId="0" xfId="0" applyFont="1" applyAlignment="1">
      <alignment wrapText="1"/>
    </xf>
    <xf numFmtId="3" fontId="0" fillId="0" borderId="0" xfId="0" applyNumberFormat="1" applyAlignment="1">
      <alignment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1" fillId="0" borderId="13" xfId="0" applyFont="1" applyBorder="1" applyAlignment="1">
      <alignment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vertical="top" wrapText="1"/>
    </xf>
    <xf numFmtId="0" fontId="61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vertical="top" wrapText="1"/>
    </xf>
    <xf numFmtId="0" fontId="61" fillId="0" borderId="17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0" borderId="0" xfId="0" applyFont="1" applyAlignment="1">
      <alignment horizontal="justify" wrapText="1"/>
    </xf>
    <xf numFmtId="0" fontId="61" fillId="0" borderId="0" xfId="0" applyFont="1" applyAlignment="1">
      <alignment wrapText="1"/>
    </xf>
    <xf numFmtId="0" fontId="63" fillId="0" borderId="18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63" fillId="0" borderId="0" xfId="0" applyFont="1" applyAlignment="1">
      <alignment wrapText="1"/>
    </xf>
    <xf numFmtId="0" fontId="59" fillId="0" borderId="0" xfId="0" applyFont="1" applyAlignment="1">
      <alignment horizontal="justify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3" fillId="0" borderId="19" xfId="0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62" fillId="0" borderId="0" xfId="0" applyFont="1" applyAlignment="1">
      <alignment wrapText="1"/>
    </xf>
    <xf numFmtId="0" fontId="61" fillId="0" borderId="13" xfId="0" applyFont="1" applyBorder="1" applyAlignment="1">
      <alignment wrapText="1"/>
    </xf>
    <xf numFmtId="0" fontId="61" fillId="0" borderId="14" xfId="0" applyFont="1" applyBorder="1" applyAlignment="1">
      <alignment wrapText="1"/>
    </xf>
    <xf numFmtId="0" fontId="61" fillId="0" borderId="15" xfId="0" applyFont="1" applyBorder="1" applyAlignment="1">
      <alignment wrapText="1"/>
    </xf>
    <xf numFmtId="0" fontId="61" fillId="0" borderId="16" xfId="0" applyFont="1" applyBorder="1" applyAlignment="1">
      <alignment wrapText="1"/>
    </xf>
    <xf numFmtId="0" fontId="60" fillId="0" borderId="20" xfId="0" applyFont="1" applyBorder="1" applyAlignment="1">
      <alignment horizontal="center" wrapText="1"/>
    </xf>
    <xf numFmtId="0" fontId="60" fillId="0" borderId="21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0" fillId="0" borderId="13" xfId="0" applyFont="1" applyBorder="1" applyAlignment="1">
      <alignment wrapText="1"/>
    </xf>
    <xf numFmtId="0" fontId="60" fillId="0" borderId="14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0" fillId="0" borderId="17" xfId="0" applyFont="1" applyBorder="1" applyAlignment="1">
      <alignment wrapText="1"/>
    </xf>
    <xf numFmtId="0" fontId="60" fillId="0" borderId="17" xfId="0" applyFont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1" fillId="0" borderId="12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3" fontId="61" fillId="0" borderId="14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top" wrapText="1"/>
    </xf>
    <xf numFmtId="41" fontId="5" fillId="0" borderId="24" xfId="58" applyNumberFormat="1" applyFont="1" applyFill="1" applyBorder="1" applyAlignment="1">
      <alignment horizontal="left" vertical="center" indent="1"/>
    </xf>
    <xf numFmtId="41" fontId="5" fillId="0" borderId="25" xfId="58" applyNumberFormat="1" applyFont="1" applyFill="1" applyBorder="1" applyAlignment="1">
      <alignment horizontal="left" vertical="center" indent="1"/>
    </xf>
    <xf numFmtId="3" fontId="61" fillId="0" borderId="23" xfId="0" applyNumberFormat="1" applyFont="1" applyBorder="1" applyAlignment="1">
      <alignment horizontal="center" vertical="center" wrapText="1"/>
    </xf>
    <xf numFmtId="3" fontId="61" fillId="0" borderId="16" xfId="0" applyNumberFormat="1" applyFont="1" applyBorder="1" applyAlignment="1">
      <alignment horizontal="center" vertical="center" wrapText="1"/>
    </xf>
    <xf numFmtId="3" fontId="61" fillId="0" borderId="26" xfId="0" applyNumberFormat="1" applyFont="1" applyBorder="1" applyAlignment="1">
      <alignment horizontal="center" vertical="center" wrapText="1"/>
    </xf>
    <xf numFmtId="3" fontId="60" fillId="0" borderId="17" xfId="0" applyNumberFormat="1" applyFont="1" applyBorder="1" applyAlignment="1">
      <alignment horizontal="center" vertical="center" wrapText="1"/>
    </xf>
    <xf numFmtId="3" fontId="60" fillId="0" borderId="27" xfId="0" applyNumberFormat="1" applyFont="1" applyBorder="1" applyAlignment="1">
      <alignment horizontal="center" vertical="center" wrapText="1"/>
    </xf>
    <xf numFmtId="3" fontId="61" fillId="0" borderId="14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0" fillId="0" borderId="18" xfId="0" applyFont="1" applyBorder="1" applyAlignment="1">
      <alignment vertical="top" wrapText="1"/>
    </xf>
    <xf numFmtId="3" fontId="60" fillId="0" borderId="12" xfId="0" applyNumberFormat="1" applyFont="1" applyBorder="1" applyAlignment="1">
      <alignment horizontal="center" vertical="center" wrapText="1"/>
    </xf>
    <xf numFmtId="3" fontId="61" fillId="0" borderId="12" xfId="0" applyNumberFormat="1" applyFont="1" applyBorder="1" applyAlignment="1">
      <alignment horizontal="center" vertical="top" wrapText="1"/>
    </xf>
    <xf numFmtId="3" fontId="60" fillId="0" borderId="14" xfId="0" applyNumberFormat="1" applyFont="1" applyBorder="1" applyAlignment="1">
      <alignment horizontal="center" vertical="center" wrapText="1"/>
    </xf>
    <xf numFmtId="41" fontId="2" fillId="0" borderId="24" xfId="58" applyNumberFormat="1" applyFont="1" applyFill="1" applyBorder="1" applyAlignment="1">
      <alignment horizontal="left" vertical="center" indent="1"/>
    </xf>
    <xf numFmtId="3" fontId="60" fillId="0" borderId="16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horizontal="justify" wrapText="1"/>
    </xf>
    <xf numFmtId="0" fontId="65" fillId="0" borderId="28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5" fillId="0" borderId="30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  <xf numFmtId="0" fontId="59" fillId="0" borderId="33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3" fontId="60" fillId="0" borderId="21" xfId="0" applyNumberFormat="1" applyFont="1" applyBorder="1" applyAlignment="1">
      <alignment horizontal="center" wrapText="1"/>
    </xf>
    <xf numFmtId="0" fontId="62" fillId="0" borderId="0" xfId="0" applyFont="1" applyBorder="1" applyAlignment="1">
      <alignment horizontal="justify" wrapText="1"/>
    </xf>
    <xf numFmtId="3" fontId="61" fillId="0" borderId="14" xfId="0" applyNumberFormat="1" applyFont="1" applyBorder="1" applyAlignment="1">
      <alignment horizontal="center" wrapText="1"/>
    </xf>
    <xf numFmtId="3" fontId="61" fillId="0" borderId="2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60" fillId="0" borderId="17" xfId="0" applyNumberFormat="1" applyFont="1" applyBorder="1" applyAlignment="1">
      <alignment horizontal="center" wrapText="1"/>
    </xf>
    <xf numFmtId="3" fontId="60" fillId="0" borderId="35" xfId="0" applyNumberFormat="1" applyFont="1" applyBorder="1" applyAlignment="1">
      <alignment horizontal="center" wrapText="1"/>
    </xf>
    <xf numFmtId="3" fontId="60" fillId="0" borderId="36" xfId="0" applyNumberFormat="1" applyFont="1" applyBorder="1" applyAlignment="1">
      <alignment horizontal="center" wrapText="1"/>
    </xf>
    <xf numFmtId="0" fontId="62" fillId="0" borderId="0" xfId="0" applyFont="1" applyAlignment="1">
      <alignment horizontal="left" wrapText="1"/>
    </xf>
    <xf numFmtId="3" fontId="60" fillId="0" borderId="14" xfId="0" applyNumberFormat="1" applyFont="1" applyBorder="1" applyAlignment="1">
      <alignment horizontal="center" wrapText="1"/>
    </xf>
    <xf numFmtId="3" fontId="60" fillId="0" borderId="23" xfId="0" applyNumberFormat="1" applyFont="1" applyBorder="1" applyAlignment="1">
      <alignment horizontal="center" wrapText="1"/>
    </xf>
    <xf numFmtId="3" fontId="61" fillId="0" borderId="16" xfId="0" applyNumberFormat="1" applyFont="1" applyBorder="1" applyAlignment="1">
      <alignment horizontal="center" wrapText="1"/>
    </xf>
    <xf numFmtId="3" fontId="61" fillId="0" borderId="26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66" fillId="0" borderId="37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62" fillId="0" borderId="28" xfId="0" applyFont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62" fillId="0" borderId="28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35" xfId="0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56.140625" style="0" customWidth="1"/>
    <col min="2" max="2" width="7.57421875" style="0" customWidth="1"/>
  </cols>
  <sheetData>
    <row r="1" spans="1:6" ht="27" customHeight="1">
      <c r="A1" s="19"/>
      <c r="B1" s="19"/>
      <c r="C1" s="19"/>
      <c r="D1" s="67" t="s">
        <v>61</v>
      </c>
      <c r="E1" s="67"/>
      <c r="F1" s="67"/>
    </row>
    <row r="2" spans="1:6" ht="15">
      <c r="A2" s="20"/>
      <c r="B2" s="19"/>
      <c r="C2" s="19"/>
      <c r="D2" s="19"/>
      <c r="E2" s="19"/>
      <c r="F2" s="19"/>
    </row>
    <row r="3" spans="1:6" ht="15">
      <c r="A3" s="102" t="s">
        <v>36</v>
      </c>
      <c r="B3" s="102"/>
      <c r="C3" s="102"/>
      <c r="D3" s="102"/>
      <c r="E3" s="102"/>
      <c r="F3" s="102"/>
    </row>
    <row r="4" spans="1:6" ht="44.25" customHeight="1">
      <c r="A4" s="92" t="s">
        <v>54</v>
      </c>
      <c r="B4" s="92"/>
      <c r="C4" s="92"/>
      <c r="D4" s="92"/>
      <c r="E4" s="92"/>
      <c r="F4" s="92"/>
    </row>
    <row r="5" spans="1:6" ht="15">
      <c r="A5" s="102" t="s">
        <v>64</v>
      </c>
      <c r="B5" s="102"/>
      <c r="C5" s="102"/>
      <c r="D5" s="102"/>
      <c r="E5" s="102"/>
      <c r="F5" s="102"/>
    </row>
    <row r="6" spans="1:6" ht="15">
      <c r="A6" s="20"/>
      <c r="B6" s="19"/>
      <c r="C6" s="19"/>
      <c r="D6" s="19"/>
      <c r="E6" s="19"/>
      <c r="F6" s="19"/>
    </row>
    <row r="7" spans="1:6" ht="25.5" customHeight="1">
      <c r="A7" s="21"/>
      <c r="B7" s="103" t="s">
        <v>55</v>
      </c>
      <c r="C7" s="103"/>
      <c r="D7" s="103"/>
      <c r="E7" s="103"/>
      <c r="F7" s="103"/>
    </row>
    <row r="8" spans="1:6" ht="15.75">
      <c r="A8" s="69"/>
      <c r="B8" s="69"/>
      <c r="C8" s="104" t="s">
        <v>37</v>
      </c>
      <c r="D8" s="104"/>
      <c r="E8" s="104"/>
      <c r="F8" s="19"/>
    </row>
    <row r="9" spans="1:6" ht="15">
      <c r="A9" s="22"/>
      <c r="B9" s="22"/>
      <c r="C9" s="22"/>
      <c r="D9" s="19"/>
      <c r="E9" s="19"/>
      <c r="F9" s="19"/>
    </row>
    <row r="10" spans="1:6" ht="15.75" thickBot="1">
      <c r="A10" s="105" t="s">
        <v>38</v>
      </c>
      <c r="B10" s="105"/>
      <c r="C10" s="105"/>
      <c r="D10" s="105"/>
      <c r="E10" s="105"/>
      <c r="F10" s="105"/>
    </row>
    <row r="11" spans="1:7" ht="15.75">
      <c r="A11" s="106" t="s">
        <v>39</v>
      </c>
      <c r="B11" s="106" t="s">
        <v>53</v>
      </c>
      <c r="C11" s="82" t="s">
        <v>40</v>
      </c>
      <c r="D11" s="83"/>
      <c r="E11" s="83"/>
      <c r="F11" s="84"/>
      <c r="G11" s="7"/>
    </row>
    <row r="12" spans="1:7" ht="16.5" thickBot="1">
      <c r="A12" s="107"/>
      <c r="B12" s="107"/>
      <c r="C12" s="85">
        <v>1</v>
      </c>
      <c r="D12" s="86"/>
      <c r="E12" s="86"/>
      <c r="F12" s="87"/>
      <c r="G12" s="7"/>
    </row>
    <row r="13" spans="1:7" ht="15.75">
      <c r="A13" s="23"/>
      <c r="B13" s="24"/>
      <c r="C13" s="78"/>
      <c r="D13" s="78"/>
      <c r="E13" s="78"/>
      <c r="F13" s="79"/>
      <c r="G13" s="7"/>
    </row>
    <row r="14" spans="1:7" ht="15.75">
      <c r="A14" s="32" t="s">
        <v>41</v>
      </c>
      <c r="B14" s="33">
        <v>10</v>
      </c>
      <c r="C14" s="80">
        <f>C15+C16</f>
        <v>93</v>
      </c>
      <c r="D14" s="80"/>
      <c r="E14" s="80"/>
      <c r="F14" s="81"/>
      <c r="G14" s="7"/>
    </row>
    <row r="15" spans="1:7" ht="15.75">
      <c r="A15" s="32" t="s">
        <v>62</v>
      </c>
      <c r="B15" s="33">
        <v>11</v>
      </c>
      <c r="C15" s="80">
        <v>77.1</v>
      </c>
      <c r="D15" s="80"/>
      <c r="E15" s="80"/>
      <c r="F15" s="81"/>
      <c r="G15" s="7"/>
    </row>
    <row r="16" spans="1:7" ht="15.75">
      <c r="A16" s="32" t="s">
        <v>63</v>
      </c>
      <c r="B16" s="33">
        <v>12</v>
      </c>
      <c r="C16" s="80">
        <v>15.9</v>
      </c>
      <c r="D16" s="80"/>
      <c r="E16" s="80"/>
      <c r="F16" s="81"/>
      <c r="G16" s="7"/>
    </row>
    <row r="17" spans="1:7" ht="15.75" hidden="1">
      <c r="A17" s="32" t="s">
        <v>43</v>
      </c>
      <c r="B17" s="33">
        <v>13</v>
      </c>
      <c r="C17" s="80" t="s">
        <v>42</v>
      </c>
      <c r="D17" s="80"/>
      <c r="E17" s="80"/>
      <c r="F17" s="81"/>
      <c r="G17" s="7"/>
    </row>
    <row r="18" spans="1:7" ht="16.5" hidden="1" thickBot="1">
      <c r="A18" s="34" t="s">
        <v>44</v>
      </c>
      <c r="B18" s="35">
        <v>14</v>
      </c>
      <c r="C18" s="76" t="s">
        <v>42</v>
      </c>
      <c r="D18" s="76"/>
      <c r="E18" s="76"/>
      <c r="F18" s="77"/>
      <c r="G18" s="7"/>
    </row>
    <row r="19" spans="1:7" ht="15.75">
      <c r="A19" s="21"/>
      <c r="B19" s="89"/>
      <c r="C19" s="89"/>
      <c r="D19" s="21"/>
      <c r="E19" s="21"/>
      <c r="F19" s="25"/>
      <c r="G19" s="7"/>
    </row>
    <row r="20" spans="1:7" ht="15.75">
      <c r="A20" s="92" t="s">
        <v>45</v>
      </c>
      <c r="B20" s="92"/>
      <c r="C20" s="92"/>
      <c r="D20" s="92"/>
      <c r="E20" s="92"/>
      <c r="F20" s="92"/>
      <c r="G20" s="7"/>
    </row>
    <row r="21" spans="1:8" s="4" customFormat="1" ht="15.75" customHeight="1" thickBot="1">
      <c r="A21" s="26"/>
      <c r="B21" s="26"/>
      <c r="C21" s="27"/>
      <c r="D21" s="27"/>
      <c r="E21" s="27"/>
      <c r="F21" s="28" t="s">
        <v>46</v>
      </c>
      <c r="G21" s="5"/>
      <c r="H21" s="5"/>
    </row>
    <row r="22" spans="1:7" ht="15.75">
      <c r="A22" s="70" t="s">
        <v>34</v>
      </c>
      <c r="B22" s="70" t="s">
        <v>33</v>
      </c>
      <c r="C22" s="72" t="s">
        <v>47</v>
      </c>
      <c r="D22" s="73"/>
      <c r="E22" s="72" t="s">
        <v>48</v>
      </c>
      <c r="F22" s="73"/>
      <c r="G22" s="7"/>
    </row>
    <row r="23" spans="1:7" ht="16.5" thickBot="1">
      <c r="A23" s="71"/>
      <c r="B23" s="71"/>
      <c r="C23" s="74">
        <v>1</v>
      </c>
      <c r="D23" s="75"/>
      <c r="E23" s="74">
        <v>2</v>
      </c>
      <c r="F23" s="75"/>
      <c r="G23" s="7"/>
    </row>
    <row r="24" spans="1:7" ht="15.75">
      <c r="A24" s="36" t="s">
        <v>20</v>
      </c>
      <c r="B24" s="37">
        <v>20</v>
      </c>
      <c r="C24" s="88">
        <f>C25+C26+C28+C29</f>
        <v>39665</v>
      </c>
      <c r="D24" s="88"/>
      <c r="E24" s="88">
        <f>E25+E26+E28+E29</f>
        <v>52405</v>
      </c>
      <c r="F24" s="88"/>
      <c r="G24" s="7"/>
    </row>
    <row r="25" spans="1:7" ht="30">
      <c r="A25" s="32" t="s">
        <v>65</v>
      </c>
      <c r="B25" s="38">
        <v>21</v>
      </c>
      <c r="C25" s="90">
        <v>24492</v>
      </c>
      <c r="D25" s="90"/>
      <c r="E25" s="90">
        <v>27339</v>
      </c>
      <c r="F25" s="91"/>
      <c r="G25" s="7"/>
    </row>
    <row r="26" spans="1:7" ht="15.75">
      <c r="A26" s="32" t="s">
        <v>66</v>
      </c>
      <c r="B26" s="38">
        <v>22</v>
      </c>
      <c r="C26" s="90">
        <v>3090</v>
      </c>
      <c r="D26" s="90"/>
      <c r="E26" s="90">
        <v>4359</v>
      </c>
      <c r="F26" s="91"/>
      <c r="G26" s="7"/>
    </row>
    <row r="27" spans="1:7" ht="30" hidden="1">
      <c r="A27" s="32" t="s">
        <v>19</v>
      </c>
      <c r="B27" s="38">
        <v>23</v>
      </c>
      <c r="C27" s="90" t="s">
        <v>42</v>
      </c>
      <c r="D27" s="90"/>
      <c r="E27" s="90" t="s">
        <v>42</v>
      </c>
      <c r="F27" s="91"/>
      <c r="G27" s="7"/>
    </row>
    <row r="28" spans="1:7" ht="15.75">
      <c r="A28" s="32" t="s">
        <v>18</v>
      </c>
      <c r="B28" s="38">
        <v>24</v>
      </c>
      <c r="C28" s="90">
        <v>1644</v>
      </c>
      <c r="D28" s="90"/>
      <c r="E28" s="90">
        <v>2398</v>
      </c>
      <c r="F28" s="91"/>
      <c r="G28" s="7"/>
    </row>
    <row r="29" spans="1:7" ht="15.75">
      <c r="A29" s="32" t="s">
        <v>67</v>
      </c>
      <c r="B29" s="38">
        <v>25</v>
      </c>
      <c r="C29" s="90">
        <v>10439</v>
      </c>
      <c r="D29" s="90"/>
      <c r="E29" s="90">
        <v>18309</v>
      </c>
      <c r="F29" s="91"/>
      <c r="G29" s="7"/>
    </row>
    <row r="30" spans="1:7" ht="15.75" hidden="1">
      <c r="A30" s="32" t="s">
        <v>17</v>
      </c>
      <c r="B30" s="38">
        <v>26</v>
      </c>
      <c r="C30" s="90"/>
      <c r="D30" s="90"/>
      <c r="E30" s="90"/>
      <c r="F30" s="91"/>
      <c r="G30" s="7"/>
    </row>
    <row r="31" spans="1:7" ht="15.75" hidden="1">
      <c r="A31" s="32" t="s">
        <v>16</v>
      </c>
      <c r="B31" s="38">
        <v>261</v>
      </c>
      <c r="C31" s="90"/>
      <c r="D31" s="90"/>
      <c r="E31" s="90"/>
      <c r="F31" s="91"/>
      <c r="G31" s="7"/>
    </row>
    <row r="32" spans="1:7" ht="15.75" hidden="1">
      <c r="A32" s="32" t="s">
        <v>15</v>
      </c>
      <c r="B32" s="38">
        <v>262</v>
      </c>
      <c r="C32" s="90"/>
      <c r="D32" s="90"/>
      <c r="E32" s="90"/>
      <c r="F32" s="91"/>
      <c r="G32" s="7"/>
    </row>
    <row r="33" spans="1:7" ht="15.75" hidden="1">
      <c r="A33" s="32" t="s">
        <v>14</v>
      </c>
      <c r="B33" s="38">
        <v>263</v>
      </c>
      <c r="C33" s="90"/>
      <c r="D33" s="90"/>
      <c r="E33" s="90"/>
      <c r="F33" s="91"/>
      <c r="G33" s="7"/>
    </row>
    <row r="34" spans="1:7" ht="15.75" hidden="1">
      <c r="A34" s="32" t="s">
        <v>13</v>
      </c>
      <c r="B34" s="38">
        <v>2631</v>
      </c>
      <c r="C34" s="90"/>
      <c r="D34" s="90"/>
      <c r="E34" s="90"/>
      <c r="F34" s="91"/>
      <c r="G34" s="7"/>
    </row>
    <row r="35" spans="1:7" ht="15.75" hidden="1">
      <c r="A35" s="32" t="s">
        <v>12</v>
      </c>
      <c r="B35" s="38">
        <v>2632</v>
      </c>
      <c r="C35" s="90"/>
      <c r="D35" s="90"/>
      <c r="E35" s="90"/>
      <c r="F35" s="91"/>
      <c r="G35" s="7"/>
    </row>
    <row r="36" spans="1:7" ht="15.75" hidden="1">
      <c r="A36" s="32" t="s">
        <v>11</v>
      </c>
      <c r="B36" s="38">
        <v>264</v>
      </c>
      <c r="C36" s="90"/>
      <c r="D36" s="90"/>
      <c r="E36" s="90"/>
      <c r="F36" s="91"/>
      <c r="G36" s="7"/>
    </row>
    <row r="37" spans="1:7" ht="15.75" hidden="1">
      <c r="A37" s="32" t="s">
        <v>10</v>
      </c>
      <c r="B37" s="38">
        <v>265</v>
      </c>
      <c r="C37" s="90"/>
      <c r="D37" s="90"/>
      <c r="E37" s="90"/>
      <c r="F37" s="91"/>
      <c r="G37" s="7"/>
    </row>
    <row r="38" spans="1:7" ht="15.75" hidden="1">
      <c r="A38" s="32" t="s">
        <v>9</v>
      </c>
      <c r="B38" s="38">
        <v>2651</v>
      </c>
      <c r="C38" s="90"/>
      <c r="D38" s="90"/>
      <c r="E38" s="90"/>
      <c r="F38" s="91"/>
      <c r="G38" s="7"/>
    </row>
    <row r="39" spans="1:7" ht="15.75" hidden="1">
      <c r="A39" s="32" t="s">
        <v>8</v>
      </c>
      <c r="B39" s="38">
        <v>266</v>
      </c>
      <c r="C39" s="90"/>
      <c r="D39" s="90"/>
      <c r="E39" s="90"/>
      <c r="F39" s="91"/>
      <c r="G39" s="7"/>
    </row>
    <row r="40" spans="1:7" ht="15.75" hidden="1">
      <c r="A40" s="32" t="s">
        <v>7</v>
      </c>
      <c r="B40" s="38">
        <v>2661</v>
      </c>
      <c r="C40" s="90"/>
      <c r="D40" s="90"/>
      <c r="E40" s="90"/>
      <c r="F40" s="91"/>
      <c r="G40" s="7"/>
    </row>
    <row r="41" spans="1:7" ht="15.75" hidden="1">
      <c r="A41" s="32" t="s">
        <v>6</v>
      </c>
      <c r="B41" s="38">
        <v>2662</v>
      </c>
      <c r="C41" s="90"/>
      <c r="D41" s="90"/>
      <c r="E41" s="90"/>
      <c r="F41" s="91"/>
      <c r="G41" s="7"/>
    </row>
    <row r="42" spans="1:7" ht="15.75" hidden="1">
      <c r="A42" s="32" t="s">
        <v>5</v>
      </c>
      <c r="B42" s="38">
        <v>267</v>
      </c>
      <c r="C42" s="90"/>
      <c r="D42" s="90"/>
      <c r="E42" s="90"/>
      <c r="F42" s="91"/>
      <c r="G42" s="7"/>
    </row>
    <row r="43" spans="1:7" ht="15.75" hidden="1">
      <c r="A43" s="32" t="s">
        <v>4</v>
      </c>
      <c r="B43" s="38">
        <v>27</v>
      </c>
      <c r="C43" s="90"/>
      <c r="D43" s="90"/>
      <c r="E43" s="90"/>
      <c r="F43" s="91"/>
      <c r="G43" s="7"/>
    </row>
    <row r="44" spans="1:7" ht="15.75" hidden="1">
      <c r="A44" s="32" t="s">
        <v>3</v>
      </c>
      <c r="B44" s="38">
        <v>28</v>
      </c>
      <c r="C44" s="90"/>
      <c r="D44" s="90"/>
      <c r="E44" s="90"/>
      <c r="F44" s="91"/>
      <c r="G44" s="7"/>
    </row>
    <row r="45" spans="1:7" ht="15.75">
      <c r="A45" s="39" t="s">
        <v>49</v>
      </c>
      <c r="B45" s="40">
        <v>30</v>
      </c>
      <c r="C45" s="97">
        <v>68915</v>
      </c>
      <c r="D45" s="97"/>
      <c r="E45" s="97">
        <v>82032</v>
      </c>
      <c r="F45" s="98"/>
      <c r="G45" s="7"/>
    </row>
    <row r="46" spans="1:7" ht="30.75" thickBot="1">
      <c r="A46" s="34" t="s">
        <v>50</v>
      </c>
      <c r="B46" s="41">
        <v>40</v>
      </c>
      <c r="C46" s="99">
        <v>15692</v>
      </c>
      <c r="D46" s="99"/>
      <c r="E46" s="99">
        <v>10520</v>
      </c>
      <c r="F46" s="100"/>
      <c r="G46" s="1"/>
    </row>
    <row r="47" spans="1:7" ht="18" customHeight="1" thickBot="1">
      <c r="A47" s="42" t="s">
        <v>0</v>
      </c>
      <c r="B47" s="43">
        <v>50</v>
      </c>
      <c r="C47" s="93">
        <f>SUM(C45:D46)</f>
        <v>84607</v>
      </c>
      <c r="D47" s="95"/>
      <c r="E47" s="93">
        <f>SUM(E45:F46)</f>
        <v>92552</v>
      </c>
      <c r="F47" s="95"/>
      <c r="G47" s="2"/>
    </row>
    <row r="48" spans="1:7" ht="16.5" thickBot="1">
      <c r="A48" s="44" t="s">
        <v>51</v>
      </c>
      <c r="B48" s="45">
        <v>60</v>
      </c>
      <c r="C48" s="93">
        <f>C47-E47</f>
        <v>-7945</v>
      </c>
      <c r="D48" s="94"/>
      <c r="E48" s="94"/>
      <c r="F48" s="95"/>
      <c r="G48" s="7"/>
    </row>
    <row r="49" spans="1:7" s="6" customFormat="1" ht="12" hidden="1">
      <c r="A49" s="29" t="s">
        <v>52</v>
      </c>
      <c r="B49" s="30"/>
      <c r="C49" s="30"/>
      <c r="D49" s="30"/>
      <c r="E49" s="30"/>
      <c r="F49" s="31"/>
      <c r="G49" s="3"/>
    </row>
    <row r="50" spans="1:7" s="6" customFormat="1" ht="12" hidden="1">
      <c r="A50" s="101" t="s">
        <v>56</v>
      </c>
      <c r="B50" s="101"/>
      <c r="C50" s="101"/>
      <c r="D50" s="101"/>
      <c r="E50" s="101"/>
      <c r="F50" s="101"/>
      <c r="G50" s="3"/>
    </row>
    <row r="51" spans="1:7" s="6" customFormat="1" ht="24.75" customHeight="1" hidden="1">
      <c r="A51" s="101" t="s">
        <v>57</v>
      </c>
      <c r="B51" s="101"/>
      <c r="C51" s="101"/>
      <c r="D51" s="101"/>
      <c r="E51" s="101"/>
      <c r="F51" s="101"/>
      <c r="G51" s="3"/>
    </row>
    <row r="52" spans="1:7" s="6" customFormat="1" ht="24.75" customHeight="1" hidden="1">
      <c r="A52" s="96" t="s">
        <v>58</v>
      </c>
      <c r="B52" s="96"/>
      <c r="C52" s="96"/>
      <c r="D52" s="96"/>
      <c r="E52" s="96"/>
      <c r="F52" s="96"/>
      <c r="G52" s="3"/>
    </row>
    <row r="53" spans="1:7" s="6" customFormat="1" ht="23.25" customHeight="1" hidden="1">
      <c r="A53" s="96" t="s">
        <v>59</v>
      </c>
      <c r="B53" s="96"/>
      <c r="C53" s="96"/>
      <c r="D53" s="96"/>
      <c r="E53" s="96"/>
      <c r="F53" s="96"/>
      <c r="G53" s="3"/>
    </row>
    <row r="54" spans="1:7" s="6" customFormat="1" ht="23.25" customHeight="1" hidden="1">
      <c r="A54" s="96" t="s">
        <v>60</v>
      </c>
      <c r="B54" s="96"/>
      <c r="C54" s="96"/>
      <c r="D54" s="96"/>
      <c r="E54" s="96"/>
      <c r="F54" s="96"/>
      <c r="G54" s="3"/>
    </row>
    <row r="55" spans="1:6" ht="15" hidden="1">
      <c r="A55" s="19"/>
      <c r="B55" s="19"/>
      <c r="C55" s="19"/>
      <c r="D55" s="19"/>
      <c r="E55" s="19"/>
      <c r="F55" s="19"/>
    </row>
    <row r="56" spans="1:6" ht="15.75" hidden="1">
      <c r="A56" s="68"/>
      <c r="B56" s="68"/>
      <c r="C56" s="68"/>
      <c r="D56" s="68"/>
      <c r="E56" s="68"/>
      <c r="F56" s="68"/>
    </row>
  </sheetData>
  <sheetProtection/>
  <mergeCells count="81">
    <mergeCell ref="A11:A12"/>
    <mergeCell ref="B11:B12"/>
    <mergeCell ref="C42:D42"/>
    <mergeCell ref="E42:F42"/>
    <mergeCell ref="C43:D43"/>
    <mergeCell ref="E43:F43"/>
    <mergeCell ref="C39:D39"/>
    <mergeCell ref="E39:F39"/>
    <mergeCell ref="C40:D40"/>
    <mergeCell ref="E40:F40"/>
    <mergeCell ref="A52:F52"/>
    <mergeCell ref="A54:F54"/>
    <mergeCell ref="A3:F3"/>
    <mergeCell ref="A4:F4"/>
    <mergeCell ref="A5:F5"/>
    <mergeCell ref="B7:F7"/>
    <mergeCell ref="C8:E8"/>
    <mergeCell ref="A10:F10"/>
    <mergeCell ref="C44:D44"/>
    <mergeCell ref="E44:F44"/>
    <mergeCell ref="C48:F48"/>
    <mergeCell ref="A53:F53"/>
    <mergeCell ref="C45:D45"/>
    <mergeCell ref="E45:F45"/>
    <mergeCell ref="C46:D46"/>
    <mergeCell ref="E46:F46"/>
    <mergeCell ref="C47:D47"/>
    <mergeCell ref="E47:F47"/>
    <mergeCell ref="A50:F50"/>
    <mergeCell ref="A51:F51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B19:C19"/>
    <mergeCell ref="C25:D25"/>
    <mergeCell ref="E25:F25"/>
    <mergeCell ref="C26:D26"/>
    <mergeCell ref="E26:F26"/>
    <mergeCell ref="A20:F20"/>
    <mergeCell ref="C13:F13"/>
    <mergeCell ref="C14:F14"/>
    <mergeCell ref="C15:F15"/>
    <mergeCell ref="C16:F16"/>
    <mergeCell ref="C17:F17"/>
    <mergeCell ref="C11:F11"/>
    <mergeCell ref="C12:F12"/>
    <mergeCell ref="D1:F1"/>
    <mergeCell ref="A56:F56"/>
    <mergeCell ref="A8:B8"/>
    <mergeCell ref="A22:A23"/>
    <mergeCell ref="B22:B23"/>
    <mergeCell ref="C22:D22"/>
    <mergeCell ref="E22:F22"/>
    <mergeCell ref="C23:D23"/>
    <mergeCell ref="E23:F23"/>
    <mergeCell ref="C18:F18"/>
  </mergeCells>
  <printOptions/>
  <pageMargins left="0.7" right="0.39" top="0.23" bottom="0.28" header="0.17" footer="0.18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D26" sqref="D26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10.7109375" style="0" customWidth="1"/>
    <col min="4" max="4" width="11.421875" style="0" customWidth="1"/>
    <col min="5" max="5" width="11.7109375" style="0" customWidth="1"/>
    <col min="6" max="8" width="10.7109375" style="0" customWidth="1"/>
    <col min="9" max="9" width="10.28125" style="0" customWidth="1"/>
    <col min="10" max="10" width="12.28125" style="0" hidden="1" customWidth="1"/>
    <col min="11" max="11" width="10.7109375" style="0" hidden="1" customWidth="1"/>
    <col min="12" max="12" width="11.140625" style="0" hidden="1" customWidth="1"/>
  </cols>
  <sheetData>
    <row r="1" spans="1:13" ht="15.75" thickBot="1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thickBot="1">
      <c r="A2" s="109" t="s">
        <v>34</v>
      </c>
      <c r="B2" s="109" t="s">
        <v>33</v>
      </c>
      <c r="C2" s="109" t="s">
        <v>32</v>
      </c>
      <c r="D2" s="112" t="s">
        <v>31</v>
      </c>
      <c r="E2" s="113"/>
      <c r="F2" s="113"/>
      <c r="G2" s="113"/>
      <c r="H2" s="113"/>
      <c r="I2" s="113"/>
      <c r="J2" s="113"/>
      <c r="K2" s="113"/>
      <c r="L2" s="113"/>
      <c r="M2" s="114"/>
    </row>
    <row r="3" spans="1:13" ht="79.5" thickBot="1">
      <c r="A3" s="110"/>
      <c r="B3" s="110"/>
      <c r="C3" s="111"/>
      <c r="D3" s="9" t="s">
        <v>30</v>
      </c>
      <c r="E3" s="9" t="s">
        <v>29</v>
      </c>
      <c r="F3" s="9" t="s">
        <v>28</v>
      </c>
      <c r="G3" s="9" t="s">
        <v>27</v>
      </c>
      <c r="H3" s="9" t="s">
        <v>26</v>
      </c>
      <c r="I3" s="9" t="s">
        <v>25</v>
      </c>
      <c r="J3" s="9" t="s">
        <v>24</v>
      </c>
      <c r="K3" s="9" t="s">
        <v>23</v>
      </c>
      <c r="L3" s="9" t="s">
        <v>22</v>
      </c>
      <c r="M3" s="10" t="s">
        <v>21</v>
      </c>
    </row>
    <row r="4" spans="1:13" ht="15.75" thickBot="1">
      <c r="A4" s="111"/>
      <c r="B4" s="111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11">
        <v>11</v>
      </c>
    </row>
    <row r="5" spans="1:13" ht="28.5">
      <c r="A5" s="60" t="s">
        <v>20</v>
      </c>
      <c r="B5" s="12">
        <v>20</v>
      </c>
      <c r="C5" s="61">
        <f>'2012 1'!E24</f>
        <v>52405</v>
      </c>
      <c r="D5" s="61"/>
      <c r="E5" s="61">
        <f>E6+E7+E9+E10</f>
        <v>963</v>
      </c>
      <c r="F5" s="61">
        <f>F6+F7+F9+F10</f>
        <v>18328</v>
      </c>
      <c r="G5" s="61">
        <f>G6+G7+G9+G10</f>
        <v>5200</v>
      </c>
      <c r="H5" s="61">
        <f>H6+H7+H9+H10</f>
        <v>146</v>
      </c>
      <c r="I5" s="61">
        <f>I6+I7+I9+I10</f>
        <v>27768</v>
      </c>
      <c r="J5" s="62"/>
      <c r="K5" s="46"/>
      <c r="L5" s="46"/>
      <c r="M5" s="47"/>
    </row>
    <row r="6" spans="1:13" ht="45">
      <c r="A6" s="13" t="s">
        <v>65</v>
      </c>
      <c r="B6" s="14">
        <v>21</v>
      </c>
      <c r="C6" s="63">
        <f>'2012 1'!E25</f>
        <v>27339</v>
      </c>
      <c r="D6" s="48"/>
      <c r="E6" s="48">
        <v>576</v>
      </c>
      <c r="F6" s="48">
        <v>10521</v>
      </c>
      <c r="G6" s="48">
        <v>2987</v>
      </c>
      <c r="H6" s="48">
        <v>74</v>
      </c>
      <c r="I6" s="48">
        <f>C6-E6-F6-G6-H6</f>
        <v>13181</v>
      </c>
      <c r="J6" s="57"/>
      <c r="K6" s="14"/>
      <c r="L6" s="14"/>
      <c r="M6" s="49"/>
    </row>
    <row r="7" spans="1:13" ht="30">
      <c r="A7" s="13" t="s">
        <v>68</v>
      </c>
      <c r="B7" s="14">
        <v>22</v>
      </c>
      <c r="C7" s="63">
        <f>'2012 1'!E26</f>
        <v>4359</v>
      </c>
      <c r="D7" s="48"/>
      <c r="E7" s="48">
        <v>7</v>
      </c>
      <c r="F7" s="48">
        <v>1838</v>
      </c>
      <c r="G7" s="48">
        <v>525</v>
      </c>
      <c r="H7" s="48">
        <v>42</v>
      </c>
      <c r="I7" s="48">
        <f>C7-E7-F7-G7-H7</f>
        <v>1947</v>
      </c>
      <c r="J7" s="14"/>
      <c r="K7" s="14"/>
      <c r="L7" s="14"/>
      <c r="M7" s="49"/>
    </row>
    <row r="8" spans="1:13" ht="45" customHeight="1" hidden="1">
      <c r="A8" s="13" t="s">
        <v>19</v>
      </c>
      <c r="B8" s="14">
        <v>23</v>
      </c>
      <c r="C8" s="64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45">
      <c r="A9" s="13" t="s">
        <v>69</v>
      </c>
      <c r="B9" s="14">
        <v>24</v>
      </c>
      <c r="C9" s="63">
        <f>'2012 1'!E28</f>
        <v>2398</v>
      </c>
      <c r="D9" s="48"/>
      <c r="E9" s="48">
        <v>57</v>
      </c>
      <c r="F9" s="48">
        <v>1018</v>
      </c>
      <c r="G9" s="48">
        <v>298</v>
      </c>
      <c r="H9" s="48">
        <v>0</v>
      </c>
      <c r="I9" s="48">
        <f>C9-E9-F9-G9-H9</f>
        <v>1025</v>
      </c>
      <c r="J9" s="14"/>
      <c r="K9" s="14"/>
      <c r="L9" s="14"/>
      <c r="M9" s="49"/>
    </row>
    <row r="10" spans="1:13" ht="30">
      <c r="A10" s="13" t="s">
        <v>67</v>
      </c>
      <c r="B10" s="14">
        <v>25</v>
      </c>
      <c r="C10" s="63">
        <f>'2012 1'!E29</f>
        <v>18309</v>
      </c>
      <c r="D10" s="48"/>
      <c r="E10" s="48">
        <v>323</v>
      </c>
      <c r="F10" s="48">
        <v>4951</v>
      </c>
      <c r="G10" s="48">
        <v>1390</v>
      </c>
      <c r="H10" s="48">
        <v>30</v>
      </c>
      <c r="I10" s="48">
        <f>C10-E10-F10-G10-H10</f>
        <v>11615</v>
      </c>
      <c r="J10" s="14"/>
      <c r="K10" s="14"/>
      <c r="L10" s="14"/>
      <c r="M10" s="49"/>
    </row>
    <row r="11" spans="1:13" ht="30" customHeight="1" hidden="1">
      <c r="A11" s="13" t="s">
        <v>17</v>
      </c>
      <c r="B11" s="14">
        <v>26</v>
      </c>
      <c r="C11" s="48"/>
      <c r="D11" s="48"/>
      <c r="E11" s="48"/>
      <c r="F11" s="48"/>
      <c r="G11" s="48"/>
      <c r="H11" s="48"/>
      <c r="I11" s="48"/>
      <c r="J11" s="14"/>
      <c r="K11" s="14"/>
      <c r="L11" s="14"/>
      <c r="M11" s="49"/>
    </row>
    <row r="12" spans="1:13" ht="15" customHeight="1" hidden="1">
      <c r="A12" s="13" t="s">
        <v>16</v>
      </c>
      <c r="B12" s="14">
        <v>261</v>
      </c>
      <c r="C12" s="48"/>
      <c r="D12" s="48"/>
      <c r="E12" s="48"/>
      <c r="F12" s="48"/>
      <c r="G12" s="48"/>
      <c r="H12" s="48"/>
      <c r="I12" s="48"/>
      <c r="J12" s="14"/>
      <c r="K12" s="14"/>
      <c r="L12" s="14"/>
      <c r="M12" s="49"/>
    </row>
    <row r="13" spans="1:13" ht="15" customHeight="1" hidden="1">
      <c r="A13" s="13" t="s">
        <v>15</v>
      </c>
      <c r="B13" s="14">
        <v>262</v>
      </c>
      <c r="C13" s="48"/>
      <c r="D13" s="48"/>
      <c r="E13" s="48"/>
      <c r="F13" s="48"/>
      <c r="G13" s="48"/>
      <c r="H13" s="48"/>
      <c r="I13" s="48"/>
      <c r="J13" s="14"/>
      <c r="K13" s="14"/>
      <c r="L13" s="14"/>
      <c r="M13" s="49"/>
    </row>
    <row r="14" spans="1:13" ht="15" customHeight="1" hidden="1">
      <c r="A14" s="13" t="s">
        <v>14</v>
      </c>
      <c r="B14" s="14">
        <v>263</v>
      </c>
      <c r="C14" s="48"/>
      <c r="D14" s="48"/>
      <c r="E14" s="48"/>
      <c r="F14" s="48"/>
      <c r="G14" s="48"/>
      <c r="H14" s="48"/>
      <c r="I14" s="48"/>
      <c r="J14" s="14"/>
      <c r="K14" s="14"/>
      <c r="L14" s="14"/>
      <c r="M14" s="49"/>
    </row>
    <row r="15" spans="1:13" ht="30" customHeight="1" hidden="1">
      <c r="A15" s="13" t="s">
        <v>13</v>
      </c>
      <c r="B15" s="14">
        <v>2631</v>
      </c>
      <c r="C15" s="48"/>
      <c r="D15" s="48"/>
      <c r="E15" s="48"/>
      <c r="F15" s="48"/>
      <c r="G15" s="48"/>
      <c r="H15" s="48"/>
      <c r="I15" s="48"/>
      <c r="J15" s="14"/>
      <c r="K15" s="14"/>
      <c r="L15" s="14"/>
      <c r="M15" s="49"/>
    </row>
    <row r="16" spans="1:13" ht="30" customHeight="1" hidden="1">
      <c r="A16" s="13" t="s">
        <v>12</v>
      </c>
      <c r="B16" s="14">
        <v>2632</v>
      </c>
      <c r="C16" s="48"/>
      <c r="D16" s="48"/>
      <c r="E16" s="48"/>
      <c r="F16" s="48"/>
      <c r="G16" s="48"/>
      <c r="H16" s="48"/>
      <c r="I16" s="48"/>
      <c r="J16" s="14"/>
      <c r="K16" s="14"/>
      <c r="L16" s="14"/>
      <c r="M16" s="49"/>
    </row>
    <row r="17" spans="1:13" ht="15" customHeight="1" hidden="1">
      <c r="A17" s="13" t="s">
        <v>11</v>
      </c>
      <c r="B17" s="14">
        <v>264</v>
      </c>
      <c r="C17" s="48"/>
      <c r="D17" s="48"/>
      <c r="E17" s="48"/>
      <c r="F17" s="48"/>
      <c r="G17" s="48"/>
      <c r="H17" s="48"/>
      <c r="I17" s="48"/>
      <c r="J17" s="14"/>
      <c r="K17" s="14"/>
      <c r="L17" s="14"/>
      <c r="M17" s="49"/>
    </row>
    <row r="18" spans="1:13" ht="15" customHeight="1" hidden="1">
      <c r="A18" s="13" t="s">
        <v>10</v>
      </c>
      <c r="B18" s="14">
        <v>265</v>
      </c>
      <c r="C18" s="48"/>
      <c r="D18" s="48"/>
      <c r="E18" s="48"/>
      <c r="F18" s="48"/>
      <c r="G18" s="48"/>
      <c r="H18" s="48"/>
      <c r="I18" s="48"/>
      <c r="J18" s="14"/>
      <c r="K18" s="14"/>
      <c r="L18" s="14"/>
      <c r="M18" s="49"/>
    </row>
    <row r="19" spans="1:13" ht="15" customHeight="1" hidden="1">
      <c r="A19" s="13" t="s">
        <v>9</v>
      </c>
      <c r="B19" s="14">
        <v>2651</v>
      </c>
      <c r="C19" s="48"/>
      <c r="D19" s="48"/>
      <c r="E19" s="48"/>
      <c r="F19" s="48"/>
      <c r="G19" s="48"/>
      <c r="H19" s="48"/>
      <c r="I19" s="48"/>
      <c r="J19" s="14"/>
      <c r="K19" s="14"/>
      <c r="L19" s="14"/>
      <c r="M19" s="49"/>
    </row>
    <row r="20" spans="1:13" ht="15" customHeight="1" hidden="1">
      <c r="A20" s="13" t="s">
        <v>8</v>
      </c>
      <c r="B20" s="14">
        <v>266</v>
      </c>
      <c r="C20" s="48"/>
      <c r="D20" s="48"/>
      <c r="E20" s="48"/>
      <c r="F20" s="48"/>
      <c r="G20" s="48"/>
      <c r="H20" s="48"/>
      <c r="I20" s="48"/>
      <c r="J20" s="14"/>
      <c r="K20" s="14"/>
      <c r="L20" s="14"/>
      <c r="M20" s="49"/>
    </row>
    <row r="21" spans="1:13" ht="15" customHeight="1" hidden="1">
      <c r="A21" s="13" t="s">
        <v>7</v>
      </c>
      <c r="B21" s="14">
        <v>2661</v>
      </c>
      <c r="C21" s="48"/>
      <c r="D21" s="48"/>
      <c r="E21" s="48"/>
      <c r="F21" s="48"/>
      <c r="G21" s="48"/>
      <c r="H21" s="48"/>
      <c r="I21" s="48"/>
      <c r="J21" s="14"/>
      <c r="K21" s="14"/>
      <c r="L21" s="14"/>
      <c r="M21" s="49"/>
    </row>
    <row r="22" spans="1:13" ht="15" customHeight="1" hidden="1">
      <c r="A22" s="13" t="s">
        <v>6</v>
      </c>
      <c r="B22" s="14">
        <v>2662</v>
      </c>
      <c r="C22" s="48"/>
      <c r="D22" s="48"/>
      <c r="E22" s="48"/>
      <c r="F22" s="48"/>
      <c r="G22" s="48"/>
      <c r="H22" s="48"/>
      <c r="I22" s="48"/>
      <c r="J22" s="14"/>
      <c r="K22" s="14"/>
      <c r="L22" s="14"/>
      <c r="M22" s="49"/>
    </row>
    <row r="23" spans="1:13" ht="15" customHeight="1" hidden="1">
      <c r="A23" s="13" t="s">
        <v>5</v>
      </c>
      <c r="B23" s="14">
        <v>267</v>
      </c>
      <c r="C23" s="48"/>
      <c r="D23" s="48"/>
      <c r="E23" s="48"/>
      <c r="F23" s="48"/>
      <c r="G23" s="48"/>
      <c r="H23" s="48"/>
      <c r="I23" s="48"/>
      <c r="J23" s="14"/>
      <c r="K23" s="14"/>
      <c r="L23" s="14"/>
      <c r="M23" s="49"/>
    </row>
    <row r="24" spans="1:13" ht="30" customHeight="1" hidden="1">
      <c r="A24" s="13" t="s">
        <v>4</v>
      </c>
      <c r="B24" s="14">
        <v>27</v>
      </c>
      <c r="C24" s="48"/>
      <c r="D24" s="48"/>
      <c r="E24" s="48"/>
      <c r="F24" s="48"/>
      <c r="G24" s="48"/>
      <c r="H24" s="48"/>
      <c r="I24" s="48"/>
      <c r="J24" s="14"/>
      <c r="K24" s="14"/>
      <c r="L24" s="14"/>
      <c r="M24" s="49"/>
    </row>
    <row r="25" spans="1:13" ht="30" customHeight="1" hidden="1">
      <c r="A25" s="13" t="s">
        <v>3</v>
      </c>
      <c r="B25" s="14">
        <v>28</v>
      </c>
      <c r="C25" s="48"/>
      <c r="D25" s="48"/>
      <c r="E25" s="48"/>
      <c r="F25" s="48"/>
      <c r="G25" s="48"/>
      <c r="H25" s="48"/>
      <c r="I25" s="48"/>
      <c r="J25" s="14"/>
      <c r="K25" s="14"/>
      <c r="L25" s="14"/>
      <c r="M25" s="49"/>
    </row>
    <row r="26" spans="1:13" ht="30">
      <c r="A26" s="13" t="s">
        <v>2</v>
      </c>
      <c r="B26" s="14">
        <v>30</v>
      </c>
      <c r="C26" s="63">
        <f>'2012 1'!E45</f>
        <v>82032</v>
      </c>
      <c r="D26" s="48"/>
      <c r="E26" s="48">
        <v>1501</v>
      </c>
      <c r="F26" s="48">
        <v>27315</v>
      </c>
      <c r="G26" s="48">
        <v>7774</v>
      </c>
      <c r="H26" s="48">
        <v>975</v>
      </c>
      <c r="I26" s="48">
        <f>C26-E26-F26-G26-H26</f>
        <v>44467</v>
      </c>
      <c r="J26" s="48"/>
      <c r="K26" s="48"/>
      <c r="L26" s="48"/>
      <c r="M26" s="52"/>
    </row>
    <row r="27" spans="1:13" ht="15.75" thickBot="1">
      <c r="A27" s="15" t="s">
        <v>1</v>
      </c>
      <c r="B27" s="16">
        <v>40</v>
      </c>
      <c r="C27" s="65">
        <f>'2012 1'!E46</f>
        <v>10520</v>
      </c>
      <c r="D27" s="53"/>
      <c r="E27" s="53"/>
      <c r="F27" s="53"/>
      <c r="G27" s="53"/>
      <c r="H27" s="53"/>
      <c r="I27" s="53"/>
      <c r="J27" s="53">
        <v>0</v>
      </c>
      <c r="K27" s="53">
        <v>0</v>
      </c>
      <c r="L27" s="53">
        <v>0</v>
      </c>
      <c r="M27" s="54">
        <f>C27-J27-L27</f>
        <v>10520</v>
      </c>
    </row>
    <row r="28" spans="1:13" ht="15.75" thickBot="1">
      <c r="A28" s="17" t="s">
        <v>0</v>
      </c>
      <c r="B28" s="18">
        <v>50</v>
      </c>
      <c r="C28" s="55">
        <f aca="true" t="shared" si="0" ref="C28:M28">SUM(C26:C27)</f>
        <v>92552</v>
      </c>
      <c r="D28" s="55">
        <f t="shared" si="0"/>
        <v>0</v>
      </c>
      <c r="E28" s="55">
        <f t="shared" si="0"/>
        <v>1501</v>
      </c>
      <c r="F28" s="55">
        <f t="shared" si="0"/>
        <v>27315</v>
      </c>
      <c r="G28" s="55">
        <f t="shared" si="0"/>
        <v>7774</v>
      </c>
      <c r="H28" s="55">
        <f t="shared" si="0"/>
        <v>975</v>
      </c>
      <c r="I28" s="56">
        <f t="shared" si="0"/>
        <v>44467</v>
      </c>
      <c r="J28" s="55">
        <f t="shared" si="0"/>
        <v>0</v>
      </c>
      <c r="K28" s="55">
        <f t="shared" si="0"/>
        <v>0</v>
      </c>
      <c r="L28" s="55">
        <f t="shared" si="0"/>
        <v>0</v>
      </c>
      <c r="M28" s="66">
        <f t="shared" si="0"/>
        <v>10520</v>
      </c>
    </row>
    <row r="29" ht="15">
      <c r="C29" s="8"/>
    </row>
    <row r="30" spans="1:13" ht="18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</sheetData>
  <sheetProtection/>
  <mergeCells count="6">
    <mergeCell ref="A1:M1"/>
    <mergeCell ref="A30:M30"/>
    <mergeCell ref="A2:A4"/>
    <mergeCell ref="B2:B4"/>
    <mergeCell ref="C2:C3"/>
    <mergeCell ref="D2:M2"/>
  </mergeCells>
  <printOptions/>
  <pageMargins left="0.7" right="0.7" top="0.44" bottom="0.41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1">
      <selection activeCell="C12" sqref="C11:F12"/>
    </sheetView>
  </sheetViews>
  <sheetFormatPr defaultColWidth="9.140625" defaultRowHeight="15"/>
  <cols>
    <col min="1" max="1" width="56.140625" style="0" customWidth="1"/>
    <col min="2" max="2" width="7.57421875" style="0" customWidth="1"/>
  </cols>
  <sheetData>
    <row r="1" spans="1:6" ht="27" customHeight="1">
      <c r="A1" s="19"/>
      <c r="B1" s="19"/>
      <c r="C1" s="19"/>
      <c r="D1" s="67" t="s">
        <v>61</v>
      </c>
      <c r="E1" s="67"/>
      <c r="F1" s="67"/>
    </row>
    <row r="2" spans="1:6" ht="15">
      <c r="A2" s="20"/>
      <c r="B2" s="19"/>
      <c r="C2" s="19"/>
      <c r="D2" s="19"/>
      <c r="E2" s="19"/>
      <c r="F2" s="19"/>
    </row>
    <row r="3" spans="1:6" ht="15">
      <c r="A3" s="102" t="s">
        <v>36</v>
      </c>
      <c r="B3" s="102"/>
      <c r="C3" s="102"/>
      <c r="D3" s="102"/>
      <c r="E3" s="102"/>
      <c r="F3" s="102"/>
    </row>
    <row r="4" spans="1:6" ht="44.25" customHeight="1">
      <c r="A4" s="92" t="s">
        <v>54</v>
      </c>
      <c r="B4" s="92"/>
      <c r="C4" s="92"/>
      <c r="D4" s="92"/>
      <c r="E4" s="92"/>
      <c r="F4" s="92"/>
    </row>
    <row r="5" spans="1:6" ht="15">
      <c r="A5" s="102" t="s">
        <v>70</v>
      </c>
      <c r="B5" s="102"/>
      <c r="C5" s="102"/>
      <c r="D5" s="102"/>
      <c r="E5" s="102"/>
      <c r="F5" s="102"/>
    </row>
    <row r="6" spans="1:6" ht="15">
      <c r="A6" s="20"/>
      <c r="B6" s="19"/>
      <c r="C6" s="19"/>
      <c r="D6" s="19"/>
      <c r="E6" s="19"/>
      <c r="F6" s="19"/>
    </row>
    <row r="7" spans="1:6" ht="25.5" customHeight="1">
      <c r="A7" s="21"/>
      <c r="B7" s="103" t="s">
        <v>55</v>
      </c>
      <c r="C7" s="103"/>
      <c r="D7" s="103"/>
      <c r="E7" s="103"/>
      <c r="F7" s="103"/>
    </row>
    <row r="8" spans="1:6" ht="15.75">
      <c r="A8" s="69"/>
      <c r="B8" s="69"/>
      <c r="C8" s="104" t="s">
        <v>37</v>
      </c>
      <c r="D8" s="104"/>
      <c r="E8" s="104"/>
      <c r="F8" s="19"/>
    </row>
    <row r="9" spans="1:6" ht="15">
      <c r="A9" s="22"/>
      <c r="B9" s="22"/>
      <c r="C9" s="22"/>
      <c r="D9" s="19"/>
      <c r="E9" s="19"/>
      <c r="F9" s="19"/>
    </row>
    <row r="10" spans="1:6" ht="15.75" thickBot="1">
      <c r="A10" s="105" t="s">
        <v>38</v>
      </c>
      <c r="B10" s="105"/>
      <c r="C10" s="105"/>
      <c r="D10" s="105"/>
      <c r="E10" s="105"/>
      <c r="F10" s="105"/>
    </row>
    <row r="11" spans="1:7" ht="15.75">
      <c r="A11" s="106" t="s">
        <v>39</v>
      </c>
      <c r="B11" s="106" t="s">
        <v>53</v>
      </c>
      <c r="C11" s="82" t="s">
        <v>40</v>
      </c>
      <c r="D11" s="83"/>
      <c r="E11" s="83"/>
      <c r="F11" s="84"/>
      <c r="G11" s="7"/>
    </row>
    <row r="12" spans="1:7" ht="16.5" thickBot="1">
      <c r="A12" s="107"/>
      <c r="B12" s="107"/>
      <c r="C12" s="85">
        <v>1</v>
      </c>
      <c r="D12" s="86"/>
      <c r="E12" s="86"/>
      <c r="F12" s="87"/>
      <c r="G12" s="7"/>
    </row>
    <row r="13" spans="1:7" ht="15.75">
      <c r="A13" s="23"/>
      <c r="B13" s="24"/>
      <c r="C13" s="78"/>
      <c r="D13" s="78"/>
      <c r="E13" s="78"/>
      <c r="F13" s="79"/>
      <c r="G13" s="7"/>
    </row>
    <row r="14" spans="1:7" ht="15.75">
      <c r="A14" s="32" t="s">
        <v>41</v>
      </c>
      <c r="B14" s="33">
        <v>10</v>
      </c>
      <c r="C14" s="80">
        <f>C15+C16</f>
        <v>101.5</v>
      </c>
      <c r="D14" s="80"/>
      <c r="E14" s="80"/>
      <c r="F14" s="81"/>
      <c r="G14" s="7"/>
    </row>
    <row r="15" spans="1:7" ht="15.75">
      <c r="A15" s="32" t="s">
        <v>62</v>
      </c>
      <c r="B15" s="33">
        <v>11</v>
      </c>
      <c r="C15" s="80">
        <v>85.6</v>
      </c>
      <c r="D15" s="80"/>
      <c r="E15" s="80"/>
      <c r="F15" s="81"/>
      <c r="G15" s="7"/>
    </row>
    <row r="16" spans="1:7" ht="15.75">
      <c r="A16" s="32" t="s">
        <v>63</v>
      </c>
      <c r="B16" s="33">
        <v>12</v>
      </c>
      <c r="C16" s="80">
        <v>15.9</v>
      </c>
      <c r="D16" s="80"/>
      <c r="E16" s="80"/>
      <c r="F16" s="81"/>
      <c r="G16" s="7"/>
    </row>
    <row r="17" spans="1:7" ht="15.75" hidden="1">
      <c r="A17" s="32" t="s">
        <v>43</v>
      </c>
      <c r="B17" s="33">
        <v>13</v>
      </c>
      <c r="C17" s="80" t="s">
        <v>42</v>
      </c>
      <c r="D17" s="80"/>
      <c r="E17" s="80"/>
      <c r="F17" s="81"/>
      <c r="G17" s="7"/>
    </row>
    <row r="18" spans="1:7" ht="16.5" hidden="1" thickBot="1">
      <c r="A18" s="34" t="s">
        <v>44</v>
      </c>
      <c r="B18" s="35">
        <v>14</v>
      </c>
      <c r="C18" s="76" t="s">
        <v>42</v>
      </c>
      <c r="D18" s="76"/>
      <c r="E18" s="76"/>
      <c r="F18" s="77"/>
      <c r="G18" s="7"/>
    </row>
    <row r="19" spans="1:7" ht="15.75">
      <c r="A19" s="21"/>
      <c r="B19" s="89"/>
      <c r="C19" s="89"/>
      <c r="D19" s="21"/>
      <c r="E19" s="21"/>
      <c r="F19" s="25"/>
      <c r="G19" s="7"/>
    </row>
    <row r="20" spans="1:7" ht="15.75">
      <c r="A20" s="92" t="s">
        <v>45</v>
      </c>
      <c r="B20" s="92"/>
      <c r="C20" s="92"/>
      <c r="D20" s="92"/>
      <c r="E20" s="92"/>
      <c r="F20" s="92"/>
      <c r="G20" s="7"/>
    </row>
    <row r="21" spans="1:8" s="4" customFormat="1" ht="15.75" customHeight="1" thickBot="1">
      <c r="A21" s="26"/>
      <c r="B21" s="26"/>
      <c r="C21" s="27"/>
      <c r="D21" s="27"/>
      <c r="E21" s="27"/>
      <c r="F21" s="28" t="s">
        <v>46</v>
      </c>
      <c r="G21" s="5"/>
      <c r="H21" s="5"/>
    </row>
    <row r="22" spans="1:7" ht="15.75">
      <c r="A22" s="70" t="s">
        <v>34</v>
      </c>
      <c r="B22" s="70" t="s">
        <v>33</v>
      </c>
      <c r="C22" s="72" t="s">
        <v>47</v>
      </c>
      <c r="D22" s="73"/>
      <c r="E22" s="72" t="s">
        <v>48</v>
      </c>
      <c r="F22" s="73"/>
      <c r="G22" s="7"/>
    </row>
    <row r="23" spans="1:7" ht="16.5" thickBot="1">
      <c r="A23" s="71"/>
      <c r="B23" s="71"/>
      <c r="C23" s="74">
        <v>1</v>
      </c>
      <c r="D23" s="75"/>
      <c r="E23" s="74">
        <v>2</v>
      </c>
      <c r="F23" s="75"/>
      <c r="G23" s="7"/>
    </row>
    <row r="24" spans="1:7" ht="15.75">
      <c r="A24" s="36" t="s">
        <v>20</v>
      </c>
      <c r="B24" s="37">
        <v>20</v>
      </c>
      <c r="C24" s="88">
        <f>C25+C26+C28+C29</f>
        <v>49706</v>
      </c>
      <c r="D24" s="88"/>
      <c r="E24" s="88">
        <f>E25+E26+E28+E29</f>
        <v>54700</v>
      </c>
      <c r="F24" s="88"/>
      <c r="G24" s="7"/>
    </row>
    <row r="25" spans="1:7" ht="30">
      <c r="A25" s="32" t="s">
        <v>65</v>
      </c>
      <c r="B25" s="59">
        <v>21</v>
      </c>
      <c r="C25" s="90">
        <v>29672</v>
      </c>
      <c r="D25" s="90"/>
      <c r="E25" s="90">
        <v>29144</v>
      </c>
      <c r="F25" s="91"/>
      <c r="G25" s="7"/>
    </row>
    <row r="26" spans="1:7" ht="15.75">
      <c r="A26" s="32" t="s">
        <v>66</v>
      </c>
      <c r="B26" s="59">
        <v>22</v>
      </c>
      <c r="C26" s="90">
        <v>3090</v>
      </c>
      <c r="D26" s="90"/>
      <c r="E26" s="90">
        <v>4483</v>
      </c>
      <c r="F26" s="91"/>
      <c r="G26" s="7"/>
    </row>
    <row r="27" spans="1:7" ht="30" hidden="1">
      <c r="A27" s="32" t="s">
        <v>19</v>
      </c>
      <c r="B27" s="59">
        <v>23</v>
      </c>
      <c r="C27" s="90" t="s">
        <v>42</v>
      </c>
      <c r="D27" s="90"/>
      <c r="E27" s="90" t="s">
        <v>42</v>
      </c>
      <c r="F27" s="91"/>
      <c r="G27" s="7"/>
    </row>
    <row r="28" spans="1:7" ht="15.75">
      <c r="A28" s="32" t="s">
        <v>18</v>
      </c>
      <c r="B28" s="59">
        <v>24</v>
      </c>
      <c r="C28" s="90">
        <v>1644</v>
      </c>
      <c r="D28" s="90"/>
      <c r="E28" s="90">
        <v>4233</v>
      </c>
      <c r="F28" s="91"/>
      <c r="G28" s="7"/>
    </row>
    <row r="29" spans="1:7" ht="15.75">
      <c r="A29" s="32" t="s">
        <v>67</v>
      </c>
      <c r="B29" s="59">
        <v>25</v>
      </c>
      <c r="C29" s="90">
        <v>15300</v>
      </c>
      <c r="D29" s="90"/>
      <c r="E29" s="90">
        <v>16840</v>
      </c>
      <c r="F29" s="91"/>
      <c r="G29" s="7"/>
    </row>
    <row r="30" spans="1:7" ht="15.75" hidden="1">
      <c r="A30" s="32" t="s">
        <v>17</v>
      </c>
      <c r="B30" s="59">
        <v>26</v>
      </c>
      <c r="C30" s="90"/>
      <c r="D30" s="90"/>
      <c r="E30" s="90"/>
      <c r="F30" s="91"/>
      <c r="G30" s="7"/>
    </row>
    <row r="31" spans="1:7" ht="15.75" hidden="1">
      <c r="A31" s="32" t="s">
        <v>16</v>
      </c>
      <c r="B31" s="59">
        <v>261</v>
      </c>
      <c r="C31" s="90"/>
      <c r="D31" s="90"/>
      <c r="E31" s="90"/>
      <c r="F31" s="91"/>
      <c r="G31" s="7"/>
    </row>
    <row r="32" spans="1:7" ht="15.75" hidden="1">
      <c r="A32" s="32" t="s">
        <v>15</v>
      </c>
      <c r="B32" s="59">
        <v>262</v>
      </c>
      <c r="C32" s="90"/>
      <c r="D32" s="90"/>
      <c r="E32" s="90"/>
      <c r="F32" s="91"/>
      <c r="G32" s="7"/>
    </row>
    <row r="33" spans="1:7" ht="15.75" hidden="1">
      <c r="A33" s="32" t="s">
        <v>14</v>
      </c>
      <c r="B33" s="59">
        <v>263</v>
      </c>
      <c r="C33" s="90"/>
      <c r="D33" s="90"/>
      <c r="E33" s="90"/>
      <c r="F33" s="91"/>
      <c r="G33" s="7"/>
    </row>
    <row r="34" spans="1:7" ht="15.75" hidden="1">
      <c r="A34" s="32" t="s">
        <v>13</v>
      </c>
      <c r="B34" s="59">
        <v>2631</v>
      </c>
      <c r="C34" s="90"/>
      <c r="D34" s="90"/>
      <c r="E34" s="90"/>
      <c r="F34" s="91"/>
      <c r="G34" s="7"/>
    </row>
    <row r="35" spans="1:7" ht="15.75" hidden="1">
      <c r="A35" s="32" t="s">
        <v>12</v>
      </c>
      <c r="B35" s="59">
        <v>2632</v>
      </c>
      <c r="C35" s="90"/>
      <c r="D35" s="90"/>
      <c r="E35" s="90"/>
      <c r="F35" s="91"/>
      <c r="G35" s="7"/>
    </row>
    <row r="36" spans="1:7" ht="15.75" hidden="1">
      <c r="A36" s="32" t="s">
        <v>11</v>
      </c>
      <c r="B36" s="59">
        <v>264</v>
      </c>
      <c r="C36" s="90"/>
      <c r="D36" s="90"/>
      <c r="E36" s="90"/>
      <c r="F36" s="91"/>
      <c r="G36" s="7"/>
    </row>
    <row r="37" spans="1:7" ht="15.75" hidden="1">
      <c r="A37" s="32" t="s">
        <v>10</v>
      </c>
      <c r="B37" s="59">
        <v>265</v>
      </c>
      <c r="C37" s="90"/>
      <c r="D37" s="90"/>
      <c r="E37" s="90"/>
      <c r="F37" s="91"/>
      <c r="G37" s="7"/>
    </row>
    <row r="38" spans="1:7" ht="15.75" hidden="1">
      <c r="A38" s="32" t="s">
        <v>9</v>
      </c>
      <c r="B38" s="59">
        <v>2651</v>
      </c>
      <c r="C38" s="90"/>
      <c r="D38" s="90"/>
      <c r="E38" s="90"/>
      <c r="F38" s="91"/>
      <c r="G38" s="7"/>
    </row>
    <row r="39" spans="1:7" ht="15.75" hidden="1">
      <c r="A39" s="32" t="s">
        <v>8</v>
      </c>
      <c r="B39" s="59">
        <v>266</v>
      </c>
      <c r="C39" s="90"/>
      <c r="D39" s="90"/>
      <c r="E39" s="90"/>
      <c r="F39" s="91"/>
      <c r="G39" s="7"/>
    </row>
    <row r="40" spans="1:7" ht="15.75" hidden="1">
      <c r="A40" s="32" t="s">
        <v>7</v>
      </c>
      <c r="B40" s="59">
        <v>2661</v>
      </c>
      <c r="C40" s="90"/>
      <c r="D40" s="90"/>
      <c r="E40" s="90"/>
      <c r="F40" s="91"/>
      <c r="G40" s="7"/>
    </row>
    <row r="41" spans="1:7" ht="15.75" hidden="1">
      <c r="A41" s="32" t="s">
        <v>6</v>
      </c>
      <c r="B41" s="59">
        <v>2662</v>
      </c>
      <c r="C41" s="90"/>
      <c r="D41" s="90"/>
      <c r="E41" s="90"/>
      <c r="F41" s="91"/>
      <c r="G41" s="7"/>
    </row>
    <row r="42" spans="1:7" ht="15.75" hidden="1">
      <c r="A42" s="32" t="s">
        <v>5</v>
      </c>
      <c r="B42" s="59">
        <v>267</v>
      </c>
      <c r="C42" s="90"/>
      <c r="D42" s="90"/>
      <c r="E42" s="90"/>
      <c r="F42" s="91"/>
      <c r="G42" s="7"/>
    </row>
    <row r="43" spans="1:7" ht="15.75" hidden="1">
      <c r="A43" s="32" t="s">
        <v>4</v>
      </c>
      <c r="B43" s="59">
        <v>27</v>
      </c>
      <c r="C43" s="90"/>
      <c r="D43" s="90"/>
      <c r="E43" s="90"/>
      <c r="F43" s="91"/>
      <c r="G43" s="7"/>
    </row>
    <row r="44" spans="1:7" ht="15.75" hidden="1">
      <c r="A44" s="32" t="s">
        <v>3</v>
      </c>
      <c r="B44" s="59">
        <v>28</v>
      </c>
      <c r="C44" s="90"/>
      <c r="D44" s="90"/>
      <c r="E44" s="90"/>
      <c r="F44" s="91"/>
      <c r="G44" s="7"/>
    </row>
    <row r="45" spans="1:7" ht="15.75">
      <c r="A45" s="39" t="s">
        <v>49</v>
      </c>
      <c r="B45" s="40">
        <v>30</v>
      </c>
      <c r="C45" s="97">
        <v>68731</v>
      </c>
      <c r="D45" s="97"/>
      <c r="E45" s="97">
        <v>79963</v>
      </c>
      <c r="F45" s="98"/>
      <c r="G45" s="7"/>
    </row>
    <row r="46" spans="1:7" ht="30.75" thickBot="1">
      <c r="A46" s="34" t="s">
        <v>50</v>
      </c>
      <c r="B46" s="58">
        <v>40</v>
      </c>
      <c r="C46" s="99">
        <v>21149</v>
      </c>
      <c r="D46" s="99"/>
      <c r="E46" s="99">
        <v>3855</v>
      </c>
      <c r="F46" s="100"/>
      <c r="G46" s="1"/>
    </row>
    <row r="47" spans="1:7" ht="18" customHeight="1" thickBot="1">
      <c r="A47" s="42" t="s">
        <v>0</v>
      </c>
      <c r="B47" s="43">
        <v>50</v>
      </c>
      <c r="C47" s="93">
        <f>SUM(C45:D46)</f>
        <v>89880</v>
      </c>
      <c r="D47" s="95"/>
      <c r="E47" s="93">
        <f>SUM(E45:F46)</f>
        <v>83818</v>
      </c>
      <c r="F47" s="95"/>
      <c r="G47" s="2"/>
    </row>
    <row r="48" spans="1:7" ht="16.5" thickBot="1">
      <c r="A48" s="44" t="s">
        <v>51</v>
      </c>
      <c r="B48" s="45">
        <v>60</v>
      </c>
      <c r="C48" s="93">
        <f>C47-E47</f>
        <v>6062</v>
      </c>
      <c r="D48" s="94"/>
      <c r="E48" s="94"/>
      <c r="F48" s="95"/>
      <c r="G48" s="7"/>
    </row>
    <row r="49" spans="1:7" s="6" customFormat="1" ht="12" hidden="1">
      <c r="A49" s="29" t="s">
        <v>52</v>
      </c>
      <c r="B49" s="30"/>
      <c r="C49" s="30"/>
      <c r="D49" s="30"/>
      <c r="E49" s="30"/>
      <c r="F49" s="31"/>
      <c r="G49" s="3"/>
    </row>
    <row r="50" spans="1:7" s="6" customFormat="1" ht="12" hidden="1">
      <c r="A50" s="101" t="s">
        <v>56</v>
      </c>
      <c r="B50" s="101"/>
      <c r="C50" s="101"/>
      <c r="D50" s="101"/>
      <c r="E50" s="101"/>
      <c r="F50" s="101"/>
      <c r="G50" s="3"/>
    </row>
    <row r="51" spans="1:7" s="6" customFormat="1" ht="24.75" customHeight="1" hidden="1">
      <c r="A51" s="101" t="s">
        <v>57</v>
      </c>
      <c r="B51" s="101"/>
      <c r="C51" s="101"/>
      <c r="D51" s="101"/>
      <c r="E51" s="101"/>
      <c r="F51" s="101"/>
      <c r="G51" s="3"/>
    </row>
    <row r="52" spans="1:7" s="6" customFormat="1" ht="24.75" customHeight="1" hidden="1">
      <c r="A52" s="96" t="s">
        <v>58</v>
      </c>
      <c r="B52" s="96"/>
      <c r="C52" s="96"/>
      <c r="D52" s="96"/>
      <c r="E52" s="96"/>
      <c r="F52" s="96"/>
      <c r="G52" s="3"/>
    </row>
    <row r="53" spans="1:7" s="6" customFormat="1" ht="23.25" customHeight="1" hidden="1">
      <c r="A53" s="96" t="s">
        <v>59</v>
      </c>
      <c r="B53" s="96"/>
      <c r="C53" s="96"/>
      <c r="D53" s="96"/>
      <c r="E53" s="96"/>
      <c r="F53" s="96"/>
      <c r="G53" s="3"/>
    </row>
    <row r="54" spans="1:7" s="6" customFormat="1" ht="23.25" customHeight="1" hidden="1">
      <c r="A54" s="96" t="s">
        <v>60</v>
      </c>
      <c r="B54" s="96"/>
      <c r="C54" s="96"/>
      <c r="D54" s="96"/>
      <c r="E54" s="96"/>
      <c r="F54" s="96"/>
      <c r="G54" s="3"/>
    </row>
    <row r="55" spans="1:6" ht="15" hidden="1">
      <c r="A55" s="19"/>
      <c r="B55" s="19"/>
      <c r="C55" s="19"/>
      <c r="D55" s="19"/>
      <c r="E55" s="19"/>
      <c r="F55" s="19"/>
    </row>
    <row r="56" spans="1:6" ht="15.75" hidden="1">
      <c r="A56" s="68"/>
      <c r="B56" s="68"/>
      <c r="C56" s="68"/>
      <c r="D56" s="68"/>
      <c r="E56" s="68"/>
      <c r="F56" s="68"/>
    </row>
  </sheetData>
  <sheetProtection/>
  <mergeCells count="81">
    <mergeCell ref="A11:A12"/>
    <mergeCell ref="B11:B12"/>
    <mergeCell ref="E47:F47"/>
    <mergeCell ref="A50:F50"/>
    <mergeCell ref="A51:F51"/>
    <mergeCell ref="C11:F11"/>
    <mergeCell ref="C12:F12"/>
    <mergeCell ref="E42:F42"/>
    <mergeCell ref="C43:D43"/>
    <mergeCell ref="C44:D44"/>
    <mergeCell ref="A3:F3"/>
    <mergeCell ref="A4:F4"/>
    <mergeCell ref="A5:F5"/>
    <mergeCell ref="B7:F7"/>
    <mergeCell ref="C8:E8"/>
    <mergeCell ref="A10:F10"/>
    <mergeCell ref="A8:B8"/>
    <mergeCell ref="A54:F54"/>
    <mergeCell ref="A52:F52"/>
    <mergeCell ref="C39:D39"/>
    <mergeCell ref="E39:F39"/>
    <mergeCell ref="C48:F48"/>
    <mergeCell ref="A53:F53"/>
    <mergeCell ref="C45:D45"/>
    <mergeCell ref="E45:F45"/>
    <mergeCell ref="C46:D46"/>
    <mergeCell ref="E46:F46"/>
    <mergeCell ref="C47:D47"/>
    <mergeCell ref="C42:D42"/>
    <mergeCell ref="C40:D40"/>
    <mergeCell ref="E40:F40"/>
    <mergeCell ref="C41:D41"/>
    <mergeCell ref="E41:F41"/>
    <mergeCell ref="E43:F43"/>
    <mergeCell ref="E44:F44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13:F13"/>
    <mergeCell ref="C14:F14"/>
    <mergeCell ref="C15:F15"/>
    <mergeCell ref="C16:F16"/>
    <mergeCell ref="C17:F17"/>
    <mergeCell ref="A20:F20"/>
    <mergeCell ref="B19:C19"/>
    <mergeCell ref="E24:F24"/>
    <mergeCell ref="A22:A23"/>
    <mergeCell ref="B22:B23"/>
    <mergeCell ref="C22:D22"/>
    <mergeCell ref="C24:D24"/>
    <mergeCell ref="C26:D26"/>
    <mergeCell ref="E26:F26"/>
    <mergeCell ref="C25:D25"/>
    <mergeCell ref="E25:F25"/>
    <mergeCell ref="C28:D28"/>
    <mergeCell ref="E28:F28"/>
    <mergeCell ref="D1:F1"/>
    <mergeCell ref="A56:F56"/>
    <mergeCell ref="E22:F22"/>
    <mergeCell ref="C23:D23"/>
    <mergeCell ref="E23:F23"/>
    <mergeCell ref="C18:F18"/>
    <mergeCell ref="C29:D29"/>
    <mergeCell ref="E29:F29"/>
  </mergeCells>
  <printOptions/>
  <pageMargins left="0.7" right="0.39" top="0.23" bottom="0.28" header="0.17" footer="0.18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10.7109375" style="0" customWidth="1"/>
    <col min="4" max="4" width="11.421875" style="0" customWidth="1"/>
    <col min="5" max="5" width="11.7109375" style="0" customWidth="1"/>
    <col min="6" max="8" width="10.7109375" style="0" customWidth="1"/>
    <col min="9" max="9" width="10.28125" style="0" customWidth="1"/>
    <col min="10" max="10" width="12.28125" style="0" hidden="1" customWidth="1"/>
    <col min="11" max="11" width="10.7109375" style="0" hidden="1" customWidth="1"/>
    <col min="12" max="12" width="11.140625" style="0" hidden="1" customWidth="1"/>
  </cols>
  <sheetData>
    <row r="1" spans="1:13" ht="15.75" thickBot="1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thickBot="1">
      <c r="A2" s="109" t="s">
        <v>34</v>
      </c>
      <c r="B2" s="109" t="s">
        <v>33</v>
      </c>
      <c r="C2" s="109" t="s">
        <v>32</v>
      </c>
      <c r="D2" s="112" t="s">
        <v>31</v>
      </c>
      <c r="E2" s="113"/>
      <c r="F2" s="113"/>
      <c r="G2" s="113"/>
      <c r="H2" s="113"/>
      <c r="I2" s="113"/>
      <c r="J2" s="113"/>
      <c r="K2" s="113"/>
      <c r="L2" s="113"/>
      <c r="M2" s="114"/>
    </row>
    <row r="3" spans="1:13" ht="79.5" thickBot="1">
      <c r="A3" s="110"/>
      <c r="B3" s="110"/>
      <c r="C3" s="111"/>
      <c r="D3" s="9" t="s">
        <v>30</v>
      </c>
      <c r="E3" s="9" t="s">
        <v>29</v>
      </c>
      <c r="F3" s="9" t="s">
        <v>28</v>
      </c>
      <c r="G3" s="9" t="s">
        <v>27</v>
      </c>
      <c r="H3" s="9" t="s">
        <v>26</v>
      </c>
      <c r="I3" s="9" t="s">
        <v>25</v>
      </c>
      <c r="J3" s="9" t="s">
        <v>24</v>
      </c>
      <c r="K3" s="9" t="s">
        <v>23</v>
      </c>
      <c r="L3" s="9" t="s">
        <v>22</v>
      </c>
      <c r="M3" s="10" t="s">
        <v>21</v>
      </c>
    </row>
    <row r="4" spans="1:13" ht="15.75" thickBot="1">
      <c r="A4" s="111"/>
      <c r="B4" s="111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11">
        <v>11</v>
      </c>
    </row>
    <row r="5" spans="1:13" ht="29.25" thickBot="1">
      <c r="A5" s="60" t="s">
        <v>20</v>
      </c>
      <c r="B5" s="12">
        <v>20</v>
      </c>
      <c r="C5" s="61">
        <f>'2013 1'!E24</f>
        <v>54700</v>
      </c>
      <c r="D5" s="61"/>
      <c r="E5" s="61">
        <f>E6+E7+E9+E10</f>
        <v>1170</v>
      </c>
      <c r="F5" s="61">
        <f>F6+F7+F9+F10</f>
        <v>18672</v>
      </c>
      <c r="G5" s="61">
        <f>G6+G7+G9+G10</f>
        <v>5532</v>
      </c>
      <c r="H5" s="61">
        <f>H6+H7+H9+H10</f>
        <v>146</v>
      </c>
      <c r="I5" s="61">
        <f>I6+I7+I9+I10</f>
        <v>29180</v>
      </c>
      <c r="J5" s="62"/>
      <c r="K5" s="46"/>
      <c r="L5" s="46"/>
      <c r="M5" s="47"/>
    </row>
    <row r="6" spans="1:13" ht="45.75" thickBot="1">
      <c r="A6" s="13" t="s">
        <v>65</v>
      </c>
      <c r="B6" s="14">
        <v>21</v>
      </c>
      <c r="C6" s="61">
        <f>'2013 1'!E25</f>
        <v>29144</v>
      </c>
      <c r="D6" s="48"/>
      <c r="E6" s="48">
        <v>576</v>
      </c>
      <c r="F6" s="48">
        <v>10521</v>
      </c>
      <c r="G6" s="48">
        <v>3142</v>
      </c>
      <c r="H6" s="48">
        <v>74</v>
      </c>
      <c r="I6" s="48">
        <f>C6-E6-F6-G6-H6</f>
        <v>14831</v>
      </c>
      <c r="J6" s="57"/>
      <c r="K6" s="14"/>
      <c r="L6" s="14"/>
      <c r="M6" s="49"/>
    </row>
    <row r="7" spans="1:13" ht="30.75" thickBot="1">
      <c r="A7" s="13" t="s">
        <v>68</v>
      </c>
      <c r="B7" s="14">
        <v>22</v>
      </c>
      <c r="C7" s="61">
        <f>'2013 1'!E26</f>
        <v>4483</v>
      </c>
      <c r="D7" s="48"/>
      <c r="E7" s="48">
        <v>7</v>
      </c>
      <c r="F7" s="48">
        <v>1838</v>
      </c>
      <c r="G7" s="48">
        <v>516</v>
      </c>
      <c r="H7" s="48">
        <v>42</v>
      </c>
      <c r="I7" s="48">
        <f>C7-E7-F7-G7-H7</f>
        <v>2080</v>
      </c>
      <c r="J7" s="14"/>
      <c r="K7" s="14"/>
      <c r="L7" s="14"/>
      <c r="M7" s="49"/>
    </row>
    <row r="8" spans="1:13" ht="45" customHeight="1" hidden="1">
      <c r="A8" s="13" t="s">
        <v>19</v>
      </c>
      <c r="B8" s="14">
        <v>23</v>
      </c>
      <c r="C8" s="61" t="str">
        <f>'2013 1'!E27</f>
        <v>-</v>
      </c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45.75" thickBot="1">
      <c r="A9" s="13" t="s">
        <v>69</v>
      </c>
      <c r="B9" s="14">
        <v>24</v>
      </c>
      <c r="C9" s="61">
        <f>'2013 1'!E28</f>
        <v>4233</v>
      </c>
      <c r="D9" s="48"/>
      <c r="E9" s="48">
        <v>56</v>
      </c>
      <c r="F9" s="48">
        <v>1018</v>
      </c>
      <c r="G9" s="48">
        <v>293</v>
      </c>
      <c r="H9" s="48">
        <v>0</v>
      </c>
      <c r="I9" s="48">
        <f>C9-E9-F9-G9-H9</f>
        <v>2866</v>
      </c>
      <c r="J9" s="14"/>
      <c r="K9" s="14"/>
      <c r="L9" s="14"/>
      <c r="M9" s="49"/>
    </row>
    <row r="10" spans="1:13" ht="30.75" thickBot="1">
      <c r="A10" s="13" t="s">
        <v>67</v>
      </c>
      <c r="B10" s="14">
        <v>25</v>
      </c>
      <c r="C10" s="61">
        <f>'2013 1'!E29</f>
        <v>16840</v>
      </c>
      <c r="D10" s="48"/>
      <c r="E10" s="48">
        <v>531</v>
      </c>
      <c r="F10" s="48">
        <v>5295</v>
      </c>
      <c r="G10" s="48">
        <v>1581</v>
      </c>
      <c r="H10" s="48">
        <v>30</v>
      </c>
      <c r="I10" s="48">
        <f>C10-E10-F10-G10-H10</f>
        <v>9403</v>
      </c>
      <c r="J10" s="14"/>
      <c r="K10" s="14"/>
      <c r="L10" s="14"/>
      <c r="M10" s="49"/>
    </row>
    <row r="11" spans="1:13" ht="30" customHeight="1" hidden="1">
      <c r="A11" s="13" t="s">
        <v>17</v>
      </c>
      <c r="B11" s="14">
        <v>26</v>
      </c>
      <c r="C11" s="61">
        <f>'2013 1'!E30</f>
        <v>0</v>
      </c>
      <c r="D11" s="48"/>
      <c r="E11" s="48"/>
      <c r="F11" s="48"/>
      <c r="G11" s="48"/>
      <c r="H11" s="48"/>
      <c r="I11" s="48"/>
      <c r="J11" s="14"/>
      <c r="K11" s="14"/>
      <c r="L11" s="14"/>
      <c r="M11" s="49"/>
    </row>
    <row r="12" spans="1:13" ht="15" customHeight="1" hidden="1">
      <c r="A12" s="13" t="s">
        <v>16</v>
      </c>
      <c r="B12" s="14">
        <v>261</v>
      </c>
      <c r="C12" s="61">
        <f>'2013 1'!E31</f>
        <v>0</v>
      </c>
      <c r="D12" s="48"/>
      <c r="E12" s="48"/>
      <c r="F12" s="48"/>
      <c r="G12" s="48"/>
      <c r="H12" s="48"/>
      <c r="I12" s="48"/>
      <c r="J12" s="14"/>
      <c r="K12" s="14"/>
      <c r="L12" s="14"/>
      <c r="M12" s="49"/>
    </row>
    <row r="13" spans="1:13" ht="15" customHeight="1" hidden="1">
      <c r="A13" s="13" t="s">
        <v>15</v>
      </c>
      <c r="B13" s="14">
        <v>262</v>
      </c>
      <c r="C13" s="61">
        <f>'2013 1'!E32</f>
        <v>0</v>
      </c>
      <c r="D13" s="48"/>
      <c r="E13" s="48"/>
      <c r="F13" s="48"/>
      <c r="G13" s="48"/>
      <c r="H13" s="48"/>
      <c r="I13" s="48"/>
      <c r="J13" s="14"/>
      <c r="K13" s="14"/>
      <c r="L13" s="14"/>
      <c r="M13" s="49"/>
    </row>
    <row r="14" spans="1:13" ht="15" customHeight="1" hidden="1">
      <c r="A14" s="13" t="s">
        <v>14</v>
      </c>
      <c r="B14" s="14">
        <v>263</v>
      </c>
      <c r="C14" s="61">
        <f>'2013 1'!E33</f>
        <v>0</v>
      </c>
      <c r="D14" s="48"/>
      <c r="E14" s="48"/>
      <c r="F14" s="48"/>
      <c r="G14" s="48"/>
      <c r="H14" s="48"/>
      <c r="I14" s="48"/>
      <c r="J14" s="14"/>
      <c r="K14" s="14"/>
      <c r="L14" s="14"/>
      <c r="M14" s="49"/>
    </row>
    <row r="15" spans="1:13" ht="30" customHeight="1" hidden="1">
      <c r="A15" s="13" t="s">
        <v>13</v>
      </c>
      <c r="B15" s="14">
        <v>2631</v>
      </c>
      <c r="C15" s="61">
        <f>'2013 1'!E34</f>
        <v>0</v>
      </c>
      <c r="D15" s="48"/>
      <c r="E15" s="48"/>
      <c r="F15" s="48"/>
      <c r="G15" s="48"/>
      <c r="H15" s="48"/>
      <c r="I15" s="48"/>
      <c r="J15" s="14"/>
      <c r="K15" s="14"/>
      <c r="L15" s="14"/>
      <c r="M15" s="49"/>
    </row>
    <row r="16" spans="1:13" ht="30" customHeight="1" hidden="1">
      <c r="A16" s="13" t="s">
        <v>12</v>
      </c>
      <c r="B16" s="14">
        <v>2632</v>
      </c>
      <c r="C16" s="61">
        <f>'2013 1'!E35</f>
        <v>0</v>
      </c>
      <c r="D16" s="48"/>
      <c r="E16" s="48"/>
      <c r="F16" s="48"/>
      <c r="G16" s="48"/>
      <c r="H16" s="48"/>
      <c r="I16" s="48"/>
      <c r="J16" s="14"/>
      <c r="K16" s="14"/>
      <c r="L16" s="14"/>
      <c r="M16" s="49"/>
    </row>
    <row r="17" spans="1:13" ht="15" customHeight="1" hidden="1">
      <c r="A17" s="13" t="s">
        <v>11</v>
      </c>
      <c r="B17" s="14">
        <v>264</v>
      </c>
      <c r="C17" s="61">
        <f>'2013 1'!E36</f>
        <v>0</v>
      </c>
      <c r="D17" s="48"/>
      <c r="E17" s="48"/>
      <c r="F17" s="48"/>
      <c r="G17" s="48"/>
      <c r="H17" s="48"/>
      <c r="I17" s="48"/>
      <c r="J17" s="14"/>
      <c r="K17" s="14"/>
      <c r="L17" s="14"/>
      <c r="M17" s="49"/>
    </row>
    <row r="18" spans="1:13" ht="15" customHeight="1" hidden="1">
      <c r="A18" s="13" t="s">
        <v>10</v>
      </c>
      <c r="B18" s="14">
        <v>265</v>
      </c>
      <c r="C18" s="61">
        <f>'2013 1'!E37</f>
        <v>0</v>
      </c>
      <c r="D18" s="48"/>
      <c r="E18" s="48"/>
      <c r="F18" s="48"/>
      <c r="G18" s="48"/>
      <c r="H18" s="48"/>
      <c r="I18" s="48"/>
      <c r="J18" s="14"/>
      <c r="K18" s="14"/>
      <c r="L18" s="14"/>
      <c r="M18" s="49"/>
    </row>
    <row r="19" spans="1:13" ht="15" customHeight="1" hidden="1">
      <c r="A19" s="13" t="s">
        <v>9</v>
      </c>
      <c r="B19" s="14">
        <v>2651</v>
      </c>
      <c r="C19" s="61">
        <f>'2013 1'!E38</f>
        <v>0</v>
      </c>
      <c r="D19" s="48"/>
      <c r="E19" s="48"/>
      <c r="F19" s="48"/>
      <c r="G19" s="48"/>
      <c r="H19" s="48"/>
      <c r="I19" s="48"/>
      <c r="J19" s="14"/>
      <c r="K19" s="14"/>
      <c r="L19" s="14"/>
      <c r="M19" s="49"/>
    </row>
    <row r="20" spans="1:13" ht="15" customHeight="1" hidden="1">
      <c r="A20" s="13" t="s">
        <v>8</v>
      </c>
      <c r="B20" s="14">
        <v>266</v>
      </c>
      <c r="C20" s="61">
        <f>'2013 1'!E39</f>
        <v>0</v>
      </c>
      <c r="D20" s="48"/>
      <c r="E20" s="48"/>
      <c r="F20" s="48"/>
      <c r="G20" s="48"/>
      <c r="H20" s="48"/>
      <c r="I20" s="48"/>
      <c r="J20" s="14"/>
      <c r="K20" s="14"/>
      <c r="L20" s="14"/>
      <c r="M20" s="49"/>
    </row>
    <row r="21" spans="1:13" ht="15" customHeight="1" hidden="1">
      <c r="A21" s="13" t="s">
        <v>7</v>
      </c>
      <c r="B21" s="14">
        <v>2661</v>
      </c>
      <c r="C21" s="61">
        <f>'2013 1'!E40</f>
        <v>0</v>
      </c>
      <c r="D21" s="48"/>
      <c r="E21" s="48"/>
      <c r="F21" s="48"/>
      <c r="G21" s="48"/>
      <c r="H21" s="48"/>
      <c r="I21" s="48"/>
      <c r="J21" s="14"/>
      <c r="K21" s="14"/>
      <c r="L21" s="14"/>
      <c r="M21" s="49"/>
    </row>
    <row r="22" spans="1:13" ht="15" customHeight="1" hidden="1">
      <c r="A22" s="13" t="s">
        <v>6</v>
      </c>
      <c r="B22" s="14">
        <v>2662</v>
      </c>
      <c r="C22" s="61">
        <f>'2013 1'!E41</f>
        <v>0</v>
      </c>
      <c r="D22" s="48"/>
      <c r="E22" s="48"/>
      <c r="F22" s="48"/>
      <c r="G22" s="48"/>
      <c r="H22" s="48"/>
      <c r="I22" s="48"/>
      <c r="J22" s="14"/>
      <c r="K22" s="14"/>
      <c r="L22" s="14"/>
      <c r="M22" s="49"/>
    </row>
    <row r="23" spans="1:13" ht="15" customHeight="1" hidden="1">
      <c r="A23" s="13" t="s">
        <v>5</v>
      </c>
      <c r="B23" s="14">
        <v>267</v>
      </c>
      <c r="C23" s="61">
        <f>'2013 1'!E42</f>
        <v>0</v>
      </c>
      <c r="D23" s="48"/>
      <c r="E23" s="48"/>
      <c r="F23" s="48"/>
      <c r="G23" s="48"/>
      <c r="H23" s="48"/>
      <c r="I23" s="48"/>
      <c r="J23" s="14"/>
      <c r="K23" s="14"/>
      <c r="L23" s="14"/>
      <c r="M23" s="49"/>
    </row>
    <row r="24" spans="1:13" ht="30" customHeight="1" hidden="1">
      <c r="A24" s="13" t="s">
        <v>4</v>
      </c>
      <c r="B24" s="14">
        <v>27</v>
      </c>
      <c r="C24" s="61">
        <f>'2013 1'!E43</f>
        <v>0</v>
      </c>
      <c r="D24" s="48"/>
      <c r="E24" s="48"/>
      <c r="F24" s="48"/>
      <c r="G24" s="48"/>
      <c r="H24" s="48"/>
      <c r="I24" s="48"/>
      <c r="J24" s="14"/>
      <c r="K24" s="14"/>
      <c r="L24" s="14"/>
      <c r="M24" s="49"/>
    </row>
    <row r="25" spans="1:13" ht="30" customHeight="1" hidden="1">
      <c r="A25" s="13" t="s">
        <v>3</v>
      </c>
      <c r="B25" s="14">
        <v>28</v>
      </c>
      <c r="C25" s="61">
        <f>'2013 1'!E44</f>
        <v>0</v>
      </c>
      <c r="D25" s="48"/>
      <c r="E25" s="48"/>
      <c r="F25" s="48"/>
      <c r="G25" s="48"/>
      <c r="H25" s="48"/>
      <c r="I25" s="48"/>
      <c r="J25" s="14"/>
      <c r="K25" s="14"/>
      <c r="L25" s="14"/>
      <c r="M25" s="49"/>
    </row>
    <row r="26" spans="1:13" ht="30.75" thickBot="1">
      <c r="A26" s="13" t="s">
        <v>2</v>
      </c>
      <c r="B26" s="14">
        <v>30</v>
      </c>
      <c r="C26" s="61">
        <f>'2013 1'!E45</f>
        <v>79963</v>
      </c>
      <c r="D26" s="48"/>
      <c r="E26" s="48">
        <v>1784</v>
      </c>
      <c r="F26" s="48">
        <v>23949</v>
      </c>
      <c r="G26" s="48">
        <v>7083</v>
      </c>
      <c r="H26" s="48">
        <v>874</v>
      </c>
      <c r="I26" s="48">
        <f>C26-E26-F26-G26-H26</f>
        <v>46273</v>
      </c>
      <c r="J26" s="48"/>
      <c r="K26" s="48"/>
      <c r="L26" s="48"/>
      <c r="M26" s="52"/>
    </row>
    <row r="27" spans="1:13" ht="15.75" thickBot="1">
      <c r="A27" s="15" t="s">
        <v>1</v>
      </c>
      <c r="B27" s="16">
        <v>40</v>
      </c>
      <c r="C27" s="61">
        <f>'2013 1'!E46</f>
        <v>3855</v>
      </c>
      <c r="D27" s="53"/>
      <c r="E27" s="53"/>
      <c r="F27" s="53"/>
      <c r="G27" s="53"/>
      <c r="H27" s="53"/>
      <c r="I27" s="53"/>
      <c r="J27" s="53">
        <v>0</v>
      </c>
      <c r="K27" s="53">
        <v>0</v>
      </c>
      <c r="L27" s="53">
        <v>0</v>
      </c>
      <c r="M27" s="54">
        <f>C27-J27-L27</f>
        <v>3855</v>
      </c>
    </row>
    <row r="28" spans="1:13" ht="15.75" thickBot="1">
      <c r="A28" s="17" t="s">
        <v>0</v>
      </c>
      <c r="B28" s="18">
        <v>50</v>
      </c>
      <c r="C28" s="55">
        <f aca="true" t="shared" si="0" ref="C28:M28">SUM(C26:C27)</f>
        <v>83818</v>
      </c>
      <c r="D28" s="55">
        <f t="shared" si="0"/>
        <v>0</v>
      </c>
      <c r="E28" s="55">
        <f t="shared" si="0"/>
        <v>1784</v>
      </c>
      <c r="F28" s="55">
        <f t="shared" si="0"/>
        <v>23949</v>
      </c>
      <c r="G28" s="55">
        <f t="shared" si="0"/>
        <v>7083</v>
      </c>
      <c r="H28" s="55">
        <f t="shared" si="0"/>
        <v>874</v>
      </c>
      <c r="I28" s="56">
        <f t="shared" si="0"/>
        <v>46273</v>
      </c>
      <c r="J28" s="55">
        <f t="shared" si="0"/>
        <v>0</v>
      </c>
      <c r="K28" s="55">
        <f t="shared" si="0"/>
        <v>0</v>
      </c>
      <c r="L28" s="55">
        <f t="shared" si="0"/>
        <v>0</v>
      </c>
      <c r="M28" s="66">
        <f t="shared" si="0"/>
        <v>3855</v>
      </c>
    </row>
    <row r="29" ht="15">
      <c r="C29" s="8"/>
    </row>
    <row r="30" spans="1:13" ht="18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</sheetData>
  <sheetProtection/>
  <mergeCells count="6">
    <mergeCell ref="A1:M1"/>
    <mergeCell ref="A2:A4"/>
    <mergeCell ref="B2:B4"/>
    <mergeCell ref="C2:C3"/>
    <mergeCell ref="D2:M2"/>
    <mergeCell ref="A30:M30"/>
  </mergeCells>
  <printOptions/>
  <pageMargins left="0.53" right="0.59" top="0.24" bottom="0.37" header="0.17" footer="0.3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selection activeCell="B22" sqref="B22:B23"/>
    </sheetView>
  </sheetViews>
  <sheetFormatPr defaultColWidth="9.140625" defaultRowHeight="15"/>
  <cols>
    <col min="1" max="1" width="56.140625" style="0" customWidth="1"/>
    <col min="2" max="2" width="7.57421875" style="0" customWidth="1"/>
  </cols>
  <sheetData>
    <row r="1" spans="1:6" ht="27" customHeight="1">
      <c r="A1" s="19"/>
      <c r="B1" s="19"/>
      <c r="C1" s="19"/>
      <c r="D1" s="67" t="s">
        <v>61</v>
      </c>
      <c r="E1" s="67"/>
      <c r="F1" s="67"/>
    </row>
    <row r="2" spans="1:6" ht="15">
      <c r="A2" s="20"/>
      <c r="B2" s="19"/>
      <c r="C2" s="19"/>
      <c r="D2" s="19"/>
      <c r="E2" s="19"/>
      <c r="F2" s="19"/>
    </row>
    <row r="3" spans="1:6" ht="15">
      <c r="A3" s="102" t="s">
        <v>36</v>
      </c>
      <c r="B3" s="102"/>
      <c r="C3" s="102"/>
      <c r="D3" s="102"/>
      <c r="E3" s="102"/>
      <c r="F3" s="102"/>
    </row>
    <row r="4" spans="1:6" ht="44.25" customHeight="1">
      <c r="A4" s="92" t="s">
        <v>54</v>
      </c>
      <c r="B4" s="92"/>
      <c r="C4" s="92"/>
      <c r="D4" s="92"/>
      <c r="E4" s="92"/>
      <c r="F4" s="92"/>
    </row>
    <row r="5" spans="1:6" ht="15">
      <c r="A5" s="102" t="s">
        <v>71</v>
      </c>
      <c r="B5" s="102"/>
      <c r="C5" s="102"/>
      <c r="D5" s="102"/>
      <c r="E5" s="102"/>
      <c r="F5" s="102"/>
    </row>
    <row r="6" spans="1:6" ht="15">
      <c r="A6" s="20"/>
      <c r="B6" s="19"/>
      <c r="C6" s="19"/>
      <c r="D6" s="19"/>
      <c r="E6" s="19"/>
      <c r="F6" s="19"/>
    </row>
    <row r="7" spans="1:6" ht="25.5" customHeight="1">
      <c r="A7" s="21"/>
      <c r="B7" s="103" t="s">
        <v>55</v>
      </c>
      <c r="C7" s="103"/>
      <c r="D7" s="103"/>
      <c r="E7" s="103"/>
      <c r="F7" s="103"/>
    </row>
    <row r="8" spans="1:6" ht="15.75">
      <c r="A8" s="69"/>
      <c r="B8" s="69"/>
      <c r="C8" s="104" t="s">
        <v>37</v>
      </c>
      <c r="D8" s="104"/>
      <c r="E8" s="104"/>
      <c r="F8" s="19"/>
    </row>
    <row r="9" spans="1:6" ht="15">
      <c r="A9" s="22"/>
      <c r="B9" s="22"/>
      <c r="C9" s="22"/>
      <c r="D9" s="19"/>
      <c r="E9" s="19"/>
      <c r="F9" s="19"/>
    </row>
    <row r="10" spans="1:6" ht="15.75" thickBot="1">
      <c r="A10" s="105" t="s">
        <v>38</v>
      </c>
      <c r="B10" s="105"/>
      <c r="C10" s="105"/>
      <c r="D10" s="105"/>
      <c r="E10" s="105"/>
      <c r="F10" s="105"/>
    </row>
    <row r="11" spans="1:7" ht="15.75">
      <c r="A11" s="106" t="s">
        <v>39</v>
      </c>
      <c r="B11" s="106" t="s">
        <v>53</v>
      </c>
      <c r="C11" s="82" t="s">
        <v>40</v>
      </c>
      <c r="D11" s="83"/>
      <c r="E11" s="83"/>
      <c r="F11" s="84"/>
      <c r="G11" s="7"/>
    </row>
    <row r="12" spans="1:7" ht="16.5" thickBot="1">
      <c r="A12" s="107"/>
      <c r="B12" s="107"/>
      <c r="C12" s="85">
        <v>1</v>
      </c>
      <c r="D12" s="86"/>
      <c r="E12" s="86"/>
      <c r="F12" s="87"/>
      <c r="G12" s="7"/>
    </row>
    <row r="13" spans="1:7" ht="15.75">
      <c r="A13" s="23"/>
      <c r="B13" s="24"/>
      <c r="C13" s="78"/>
      <c r="D13" s="78"/>
      <c r="E13" s="78"/>
      <c r="F13" s="79"/>
      <c r="G13" s="7"/>
    </row>
    <row r="14" spans="1:7" ht="15.75">
      <c r="A14" s="32" t="s">
        <v>41</v>
      </c>
      <c r="B14" s="33">
        <v>10</v>
      </c>
      <c r="C14" s="80">
        <f>C15+C16</f>
        <v>101.5</v>
      </c>
      <c r="D14" s="80"/>
      <c r="E14" s="80"/>
      <c r="F14" s="81"/>
      <c r="G14" s="7"/>
    </row>
    <row r="15" spans="1:7" ht="15.75">
      <c r="A15" s="32" t="s">
        <v>62</v>
      </c>
      <c r="B15" s="33">
        <v>11</v>
      </c>
      <c r="C15" s="80">
        <v>85.6</v>
      </c>
      <c r="D15" s="80"/>
      <c r="E15" s="80"/>
      <c r="F15" s="81"/>
      <c r="G15" s="7"/>
    </row>
    <row r="16" spans="1:7" ht="15.75">
      <c r="A16" s="32" t="s">
        <v>63</v>
      </c>
      <c r="B16" s="33">
        <v>12</v>
      </c>
      <c r="C16" s="80">
        <v>15.9</v>
      </c>
      <c r="D16" s="80"/>
      <c r="E16" s="80"/>
      <c r="F16" s="81"/>
      <c r="G16" s="7"/>
    </row>
    <row r="17" spans="1:7" ht="15.75" hidden="1">
      <c r="A17" s="32" t="s">
        <v>43</v>
      </c>
      <c r="B17" s="33">
        <v>13</v>
      </c>
      <c r="C17" s="80" t="s">
        <v>42</v>
      </c>
      <c r="D17" s="80"/>
      <c r="E17" s="80"/>
      <c r="F17" s="81"/>
      <c r="G17" s="7"/>
    </row>
    <row r="18" spans="1:7" ht="16.5" hidden="1" thickBot="1">
      <c r="A18" s="34" t="s">
        <v>44</v>
      </c>
      <c r="B18" s="35">
        <v>14</v>
      </c>
      <c r="C18" s="76" t="s">
        <v>42</v>
      </c>
      <c r="D18" s="76"/>
      <c r="E18" s="76"/>
      <c r="F18" s="77"/>
      <c r="G18" s="7"/>
    </row>
    <row r="19" spans="1:7" ht="15.75">
      <c r="A19" s="21"/>
      <c r="B19" s="89"/>
      <c r="C19" s="89"/>
      <c r="D19" s="21"/>
      <c r="E19" s="21"/>
      <c r="F19" s="25"/>
      <c r="G19" s="7"/>
    </row>
    <row r="20" spans="1:7" ht="15.75">
      <c r="A20" s="92" t="s">
        <v>45</v>
      </c>
      <c r="B20" s="92"/>
      <c r="C20" s="92"/>
      <c r="D20" s="92"/>
      <c r="E20" s="92"/>
      <c r="F20" s="92"/>
      <c r="G20" s="7"/>
    </row>
    <row r="21" spans="1:8" s="4" customFormat="1" ht="15.75" customHeight="1" thickBot="1">
      <c r="A21" s="26"/>
      <c r="B21" s="26"/>
      <c r="C21" s="27"/>
      <c r="D21" s="27"/>
      <c r="E21" s="27"/>
      <c r="F21" s="28" t="s">
        <v>46</v>
      </c>
      <c r="G21" s="5"/>
      <c r="H21" s="5"/>
    </row>
    <row r="22" spans="1:7" ht="15.75">
      <c r="A22" s="70" t="s">
        <v>34</v>
      </c>
      <c r="B22" s="70" t="s">
        <v>33</v>
      </c>
      <c r="C22" s="72" t="s">
        <v>47</v>
      </c>
      <c r="D22" s="73"/>
      <c r="E22" s="72" t="s">
        <v>48</v>
      </c>
      <c r="F22" s="73"/>
      <c r="G22" s="7"/>
    </row>
    <row r="23" spans="1:7" ht="16.5" thickBot="1">
      <c r="A23" s="71"/>
      <c r="B23" s="71"/>
      <c r="C23" s="74">
        <v>1</v>
      </c>
      <c r="D23" s="75"/>
      <c r="E23" s="74">
        <v>2</v>
      </c>
      <c r="F23" s="75"/>
      <c r="G23" s="7"/>
    </row>
    <row r="24" spans="1:7" ht="15.75">
      <c r="A24" s="36" t="s">
        <v>20</v>
      </c>
      <c r="B24" s="37">
        <v>20</v>
      </c>
      <c r="C24" s="88">
        <f>C25+C26+C28+C29</f>
        <v>54676.600000000006</v>
      </c>
      <c r="D24" s="88"/>
      <c r="E24" s="88">
        <f>E25+E26+E28+E29</f>
        <v>54700</v>
      </c>
      <c r="F24" s="88"/>
      <c r="G24" s="7"/>
    </row>
    <row r="25" spans="1:7" ht="30">
      <c r="A25" s="32" t="s">
        <v>65</v>
      </c>
      <c r="B25" s="59">
        <v>21</v>
      </c>
      <c r="C25" s="90">
        <f>29672*1.1</f>
        <v>32639.200000000004</v>
      </c>
      <c r="D25" s="90"/>
      <c r="E25" s="90">
        <v>29144</v>
      </c>
      <c r="F25" s="91"/>
      <c r="G25" s="7"/>
    </row>
    <row r="26" spans="1:7" ht="15.75">
      <c r="A26" s="32" t="s">
        <v>66</v>
      </c>
      <c r="B26" s="59">
        <v>22</v>
      </c>
      <c r="C26" s="90">
        <f>3090*1.1</f>
        <v>3399.0000000000005</v>
      </c>
      <c r="D26" s="90"/>
      <c r="E26" s="90">
        <v>4483</v>
      </c>
      <c r="F26" s="91"/>
      <c r="G26" s="7"/>
    </row>
    <row r="27" spans="1:7" ht="30" hidden="1">
      <c r="A27" s="32" t="s">
        <v>19</v>
      </c>
      <c r="B27" s="59">
        <v>23</v>
      </c>
      <c r="C27" s="90" t="s">
        <v>42</v>
      </c>
      <c r="D27" s="90"/>
      <c r="E27" s="90" t="s">
        <v>42</v>
      </c>
      <c r="F27" s="91"/>
      <c r="G27" s="7"/>
    </row>
    <row r="28" spans="1:7" ht="15.75">
      <c r="A28" s="32" t="s">
        <v>18</v>
      </c>
      <c r="B28" s="59">
        <v>24</v>
      </c>
      <c r="C28" s="90">
        <f>1644*1.1</f>
        <v>1808.4</v>
      </c>
      <c r="D28" s="90"/>
      <c r="E28" s="90">
        <v>4233</v>
      </c>
      <c r="F28" s="91"/>
      <c r="G28" s="7"/>
    </row>
    <row r="29" spans="1:7" ht="15.75">
      <c r="A29" s="32" t="s">
        <v>67</v>
      </c>
      <c r="B29" s="59">
        <v>25</v>
      </c>
      <c r="C29" s="90">
        <f>15300*1.1</f>
        <v>16830</v>
      </c>
      <c r="D29" s="90"/>
      <c r="E29" s="90">
        <v>16840</v>
      </c>
      <c r="F29" s="91"/>
      <c r="G29" s="7"/>
    </row>
    <row r="30" spans="1:7" ht="15.75" hidden="1">
      <c r="A30" s="32" t="s">
        <v>17</v>
      </c>
      <c r="B30" s="59">
        <v>26</v>
      </c>
      <c r="C30" s="90"/>
      <c r="D30" s="90"/>
      <c r="E30" s="90"/>
      <c r="F30" s="91"/>
      <c r="G30" s="7"/>
    </row>
    <row r="31" spans="1:7" ht="15.75" hidden="1">
      <c r="A31" s="32" t="s">
        <v>16</v>
      </c>
      <c r="B31" s="59">
        <v>261</v>
      </c>
      <c r="C31" s="90"/>
      <c r="D31" s="90"/>
      <c r="E31" s="90"/>
      <c r="F31" s="91"/>
      <c r="G31" s="7"/>
    </row>
    <row r="32" spans="1:7" ht="15.75" hidden="1">
      <c r="A32" s="32" t="s">
        <v>15</v>
      </c>
      <c r="B32" s="59">
        <v>262</v>
      </c>
      <c r="C32" s="90"/>
      <c r="D32" s="90"/>
      <c r="E32" s="90"/>
      <c r="F32" s="91"/>
      <c r="G32" s="7"/>
    </row>
    <row r="33" spans="1:7" ht="15.75" hidden="1">
      <c r="A33" s="32" t="s">
        <v>14</v>
      </c>
      <c r="B33" s="59">
        <v>263</v>
      </c>
      <c r="C33" s="90"/>
      <c r="D33" s="90"/>
      <c r="E33" s="90"/>
      <c r="F33" s="91"/>
      <c r="G33" s="7"/>
    </row>
    <row r="34" spans="1:7" ht="15.75" hidden="1">
      <c r="A34" s="32" t="s">
        <v>13</v>
      </c>
      <c r="B34" s="59">
        <v>2631</v>
      </c>
      <c r="C34" s="90"/>
      <c r="D34" s="90"/>
      <c r="E34" s="90"/>
      <c r="F34" s="91"/>
      <c r="G34" s="7"/>
    </row>
    <row r="35" spans="1:7" ht="15.75" hidden="1">
      <c r="A35" s="32" t="s">
        <v>12</v>
      </c>
      <c r="B35" s="59">
        <v>2632</v>
      </c>
      <c r="C35" s="90"/>
      <c r="D35" s="90"/>
      <c r="E35" s="90"/>
      <c r="F35" s="91"/>
      <c r="G35" s="7"/>
    </row>
    <row r="36" spans="1:7" ht="15.75" hidden="1">
      <c r="A36" s="32" t="s">
        <v>11</v>
      </c>
      <c r="B36" s="59">
        <v>264</v>
      </c>
      <c r="C36" s="90"/>
      <c r="D36" s="90"/>
      <c r="E36" s="90"/>
      <c r="F36" s="91"/>
      <c r="G36" s="7"/>
    </row>
    <row r="37" spans="1:7" ht="15.75" hidden="1">
      <c r="A37" s="32" t="s">
        <v>10</v>
      </c>
      <c r="B37" s="59">
        <v>265</v>
      </c>
      <c r="C37" s="90"/>
      <c r="D37" s="90"/>
      <c r="E37" s="90"/>
      <c r="F37" s="91"/>
      <c r="G37" s="7"/>
    </row>
    <row r="38" spans="1:7" ht="15.75" hidden="1">
      <c r="A38" s="32" t="s">
        <v>9</v>
      </c>
      <c r="B38" s="59">
        <v>2651</v>
      </c>
      <c r="C38" s="90"/>
      <c r="D38" s="90"/>
      <c r="E38" s="90"/>
      <c r="F38" s="91"/>
      <c r="G38" s="7"/>
    </row>
    <row r="39" spans="1:7" ht="15.75" hidden="1">
      <c r="A39" s="32" t="s">
        <v>8</v>
      </c>
      <c r="B39" s="59">
        <v>266</v>
      </c>
      <c r="C39" s="90"/>
      <c r="D39" s="90"/>
      <c r="E39" s="90"/>
      <c r="F39" s="91"/>
      <c r="G39" s="7"/>
    </row>
    <row r="40" spans="1:7" ht="15.75" hidden="1">
      <c r="A40" s="32" t="s">
        <v>7</v>
      </c>
      <c r="B40" s="59">
        <v>2661</v>
      </c>
      <c r="C40" s="90"/>
      <c r="D40" s="90"/>
      <c r="E40" s="90"/>
      <c r="F40" s="91"/>
      <c r="G40" s="7"/>
    </row>
    <row r="41" spans="1:7" ht="15.75" hidden="1">
      <c r="A41" s="32" t="s">
        <v>6</v>
      </c>
      <c r="B41" s="59">
        <v>2662</v>
      </c>
      <c r="C41" s="90"/>
      <c r="D41" s="90"/>
      <c r="E41" s="90"/>
      <c r="F41" s="91"/>
      <c r="G41" s="7"/>
    </row>
    <row r="42" spans="1:7" ht="15.75" hidden="1">
      <c r="A42" s="32" t="s">
        <v>5</v>
      </c>
      <c r="B42" s="59">
        <v>267</v>
      </c>
      <c r="C42" s="90"/>
      <c r="D42" s="90"/>
      <c r="E42" s="90"/>
      <c r="F42" s="91"/>
      <c r="G42" s="7"/>
    </row>
    <row r="43" spans="1:7" ht="15.75" hidden="1">
      <c r="A43" s="32" t="s">
        <v>4</v>
      </c>
      <c r="B43" s="59">
        <v>27</v>
      </c>
      <c r="C43" s="90"/>
      <c r="D43" s="90"/>
      <c r="E43" s="90"/>
      <c r="F43" s="91"/>
      <c r="G43" s="7"/>
    </row>
    <row r="44" spans="1:7" ht="15.75" hidden="1">
      <c r="A44" s="32" t="s">
        <v>3</v>
      </c>
      <c r="B44" s="59">
        <v>28</v>
      </c>
      <c r="C44" s="90"/>
      <c r="D44" s="90"/>
      <c r="E44" s="90"/>
      <c r="F44" s="91"/>
      <c r="G44" s="7"/>
    </row>
    <row r="45" spans="1:7" ht="15.75">
      <c r="A45" s="39" t="s">
        <v>49</v>
      </c>
      <c r="B45" s="40">
        <v>30</v>
      </c>
      <c r="C45" s="97">
        <v>68731</v>
      </c>
      <c r="D45" s="97"/>
      <c r="E45" s="97">
        <f>C45/1.05</f>
        <v>65458.09523809524</v>
      </c>
      <c r="F45" s="98"/>
      <c r="G45" s="7"/>
    </row>
    <row r="46" spans="1:7" ht="30.75" thickBot="1">
      <c r="A46" s="34" t="s">
        <v>50</v>
      </c>
      <c r="B46" s="58">
        <v>40</v>
      </c>
      <c r="C46" s="99">
        <v>181</v>
      </c>
      <c r="D46" s="99"/>
      <c r="E46" s="99">
        <v>497</v>
      </c>
      <c r="F46" s="100"/>
      <c r="G46" s="1"/>
    </row>
    <row r="47" spans="1:11" ht="18" customHeight="1" thickBot="1">
      <c r="A47" s="42" t="s">
        <v>0</v>
      </c>
      <c r="B47" s="43">
        <v>50</v>
      </c>
      <c r="C47" s="93">
        <f>SUM(C45:D46)</f>
        <v>68912</v>
      </c>
      <c r="D47" s="95"/>
      <c r="E47" s="93">
        <f>SUM(E45:F46)</f>
        <v>65955.09523809524</v>
      </c>
      <c r="F47" s="95"/>
      <c r="G47" s="2"/>
      <c r="K47" t="s">
        <v>72</v>
      </c>
    </row>
    <row r="48" spans="1:7" ht="16.5" thickBot="1">
      <c r="A48" s="44" t="s">
        <v>51</v>
      </c>
      <c r="B48" s="45">
        <v>60</v>
      </c>
      <c r="C48" s="93">
        <f>C47-E47</f>
        <v>2956.9047619047633</v>
      </c>
      <c r="D48" s="94"/>
      <c r="E48" s="94"/>
      <c r="F48" s="95"/>
      <c r="G48" s="7"/>
    </row>
    <row r="49" spans="1:7" s="6" customFormat="1" ht="12" hidden="1">
      <c r="A49" s="29" t="s">
        <v>52</v>
      </c>
      <c r="B49" s="30"/>
      <c r="C49" s="30"/>
      <c r="D49" s="30"/>
      <c r="E49" s="30"/>
      <c r="F49" s="31"/>
      <c r="G49" s="3"/>
    </row>
    <row r="50" spans="1:7" s="6" customFormat="1" ht="12" hidden="1">
      <c r="A50" s="101" t="s">
        <v>56</v>
      </c>
      <c r="B50" s="101"/>
      <c r="C50" s="101"/>
      <c r="D50" s="101"/>
      <c r="E50" s="101"/>
      <c r="F50" s="101"/>
      <c r="G50" s="3"/>
    </row>
    <row r="51" spans="1:7" s="6" customFormat="1" ht="24.75" customHeight="1" hidden="1">
      <c r="A51" s="101" t="s">
        <v>57</v>
      </c>
      <c r="B51" s="101"/>
      <c r="C51" s="101"/>
      <c r="D51" s="101"/>
      <c r="E51" s="101"/>
      <c r="F51" s="101"/>
      <c r="G51" s="3"/>
    </row>
    <row r="52" spans="1:7" s="6" customFormat="1" ht="24.75" customHeight="1" hidden="1">
      <c r="A52" s="96" t="s">
        <v>58</v>
      </c>
      <c r="B52" s="96"/>
      <c r="C52" s="96"/>
      <c r="D52" s="96"/>
      <c r="E52" s="96"/>
      <c r="F52" s="96"/>
      <c r="G52" s="3"/>
    </row>
    <row r="53" spans="1:7" s="6" customFormat="1" ht="23.25" customHeight="1" hidden="1">
      <c r="A53" s="96" t="s">
        <v>59</v>
      </c>
      <c r="B53" s="96"/>
      <c r="C53" s="96"/>
      <c r="D53" s="96"/>
      <c r="E53" s="96"/>
      <c r="F53" s="96"/>
      <c r="G53" s="3"/>
    </row>
    <row r="54" spans="1:7" s="6" customFormat="1" ht="23.25" customHeight="1" hidden="1">
      <c r="A54" s="96" t="s">
        <v>60</v>
      </c>
      <c r="B54" s="96"/>
      <c r="C54" s="96"/>
      <c r="D54" s="96"/>
      <c r="E54" s="96"/>
      <c r="F54" s="96"/>
      <c r="G54" s="3"/>
    </row>
    <row r="55" spans="1:6" ht="15" hidden="1">
      <c r="A55" s="19"/>
      <c r="B55" s="19"/>
      <c r="C55" s="19"/>
      <c r="D55" s="19"/>
      <c r="E55" s="19"/>
      <c r="F55" s="19"/>
    </row>
    <row r="56" spans="1:6" ht="15.75" hidden="1">
      <c r="A56" s="68"/>
      <c r="B56" s="68"/>
      <c r="C56" s="68"/>
      <c r="D56" s="68"/>
      <c r="E56" s="68"/>
      <c r="F56" s="68"/>
    </row>
  </sheetData>
  <sheetProtection/>
  <mergeCells count="81">
    <mergeCell ref="A11:A12"/>
    <mergeCell ref="B11:B12"/>
    <mergeCell ref="C15:F15"/>
    <mergeCell ref="C16:F16"/>
    <mergeCell ref="C17:F17"/>
    <mergeCell ref="B19:C19"/>
    <mergeCell ref="C11:F11"/>
    <mergeCell ref="C12:F12"/>
    <mergeCell ref="C14:F14"/>
    <mergeCell ref="A10:F10"/>
    <mergeCell ref="A22:A23"/>
    <mergeCell ref="B22:B23"/>
    <mergeCell ref="C22:D22"/>
    <mergeCell ref="E22:F22"/>
    <mergeCell ref="C23:D23"/>
    <mergeCell ref="E23:F23"/>
    <mergeCell ref="A20:F20"/>
    <mergeCell ref="C18:F18"/>
    <mergeCell ref="C13:F1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7:D37"/>
    <mergeCell ref="E37:F37"/>
    <mergeCell ref="C38:D38"/>
    <mergeCell ref="E38:F38"/>
    <mergeCell ref="C30:D30"/>
    <mergeCell ref="E30:F30"/>
    <mergeCell ref="C31:D31"/>
    <mergeCell ref="E31:F31"/>
    <mergeCell ref="C32:D32"/>
    <mergeCell ref="E32:F32"/>
    <mergeCell ref="C39:D39"/>
    <mergeCell ref="E39:F39"/>
    <mergeCell ref="C33:D33"/>
    <mergeCell ref="E33:F33"/>
    <mergeCell ref="C34:D34"/>
    <mergeCell ref="E34:F34"/>
    <mergeCell ref="C35:D35"/>
    <mergeCell ref="E35:F35"/>
    <mergeCell ref="C36:D36"/>
    <mergeCell ref="E36:F36"/>
    <mergeCell ref="C43:D43"/>
    <mergeCell ref="E43:F43"/>
    <mergeCell ref="E45:F45"/>
    <mergeCell ref="C46:D46"/>
    <mergeCell ref="E46:F46"/>
    <mergeCell ref="C47:D47"/>
    <mergeCell ref="E47:F47"/>
    <mergeCell ref="E44:F44"/>
    <mergeCell ref="C40:D40"/>
    <mergeCell ref="E40:F40"/>
    <mergeCell ref="C41:D41"/>
    <mergeCell ref="E41:F41"/>
    <mergeCell ref="C42:D42"/>
    <mergeCell ref="E42:F42"/>
    <mergeCell ref="C48:F48"/>
    <mergeCell ref="A53:F53"/>
    <mergeCell ref="C45:D45"/>
    <mergeCell ref="A50:F50"/>
    <mergeCell ref="A51:F51"/>
    <mergeCell ref="A52:F52"/>
    <mergeCell ref="D1:F1"/>
    <mergeCell ref="A56:F56"/>
    <mergeCell ref="A3:F3"/>
    <mergeCell ref="A4:F4"/>
    <mergeCell ref="A5:F5"/>
    <mergeCell ref="B7:F7"/>
    <mergeCell ref="C8:E8"/>
    <mergeCell ref="A8:B8"/>
    <mergeCell ref="A54:F54"/>
    <mergeCell ref="C44:D44"/>
  </mergeCells>
  <printOptions/>
  <pageMargins left="0.7" right="0.39" top="0.23" bottom="0.28" header="0.17" footer="0.18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27.28125" style="0" customWidth="1"/>
    <col min="2" max="2" width="7.140625" style="0" customWidth="1"/>
    <col min="3" max="3" width="10.7109375" style="0" customWidth="1"/>
    <col min="4" max="4" width="11.421875" style="0" customWidth="1"/>
    <col min="5" max="5" width="11.7109375" style="0" customWidth="1"/>
    <col min="6" max="8" width="10.7109375" style="0" customWidth="1"/>
    <col min="9" max="9" width="10.28125" style="0" customWidth="1"/>
    <col min="10" max="10" width="12.28125" style="0" hidden="1" customWidth="1"/>
    <col min="11" max="11" width="10.7109375" style="0" hidden="1" customWidth="1"/>
    <col min="12" max="12" width="11.140625" style="0" hidden="1" customWidth="1"/>
  </cols>
  <sheetData>
    <row r="1" spans="1:13" ht="15.75" thickBot="1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 customHeight="1" thickBot="1">
      <c r="A2" s="109" t="s">
        <v>34</v>
      </c>
      <c r="B2" s="109" t="s">
        <v>33</v>
      </c>
      <c r="C2" s="109" t="s">
        <v>32</v>
      </c>
      <c r="D2" s="112" t="s">
        <v>31</v>
      </c>
      <c r="E2" s="113"/>
      <c r="F2" s="113"/>
      <c r="G2" s="113"/>
      <c r="H2" s="113"/>
      <c r="I2" s="113"/>
      <c r="J2" s="113"/>
      <c r="K2" s="113"/>
      <c r="L2" s="113"/>
      <c r="M2" s="114"/>
    </row>
    <row r="3" spans="1:13" ht="79.5" thickBot="1">
      <c r="A3" s="110"/>
      <c r="B3" s="110"/>
      <c r="C3" s="111"/>
      <c r="D3" s="9" t="s">
        <v>30</v>
      </c>
      <c r="E3" s="9" t="s">
        <v>29</v>
      </c>
      <c r="F3" s="9" t="s">
        <v>28</v>
      </c>
      <c r="G3" s="9" t="s">
        <v>27</v>
      </c>
      <c r="H3" s="9" t="s">
        <v>26</v>
      </c>
      <c r="I3" s="9" t="s">
        <v>25</v>
      </c>
      <c r="J3" s="9" t="s">
        <v>24</v>
      </c>
      <c r="K3" s="9" t="s">
        <v>23</v>
      </c>
      <c r="L3" s="9" t="s">
        <v>22</v>
      </c>
      <c r="M3" s="10" t="s">
        <v>21</v>
      </c>
    </row>
    <row r="4" spans="1:13" ht="15.75" thickBot="1">
      <c r="A4" s="111"/>
      <c r="B4" s="111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11">
        <v>11</v>
      </c>
    </row>
    <row r="5" spans="1:13" ht="29.25" thickBot="1">
      <c r="A5" s="60" t="s">
        <v>20</v>
      </c>
      <c r="B5" s="12">
        <v>20</v>
      </c>
      <c r="C5" s="61">
        <f>'2014 1'!E24</f>
        <v>54700</v>
      </c>
      <c r="D5" s="61"/>
      <c r="E5" s="61">
        <f>E6+E7+E9+E10</f>
        <v>1170</v>
      </c>
      <c r="F5" s="61">
        <f>F6+F7+F9+F10</f>
        <v>18672</v>
      </c>
      <c r="G5" s="61">
        <f>G6+G7+G9+G10</f>
        <v>5532</v>
      </c>
      <c r="H5" s="61">
        <f>H6+H7+H9+H10</f>
        <v>146</v>
      </c>
      <c r="I5" s="61">
        <f>I6+I7+I9+I10</f>
        <v>29180</v>
      </c>
      <c r="J5" s="62"/>
      <c r="K5" s="46"/>
      <c r="L5" s="46"/>
      <c r="M5" s="47"/>
    </row>
    <row r="6" spans="1:13" ht="45.75" thickBot="1">
      <c r="A6" s="13" t="s">
        <v>65</v>
      </c>
      <c r="B6" s="14">
        <v>21</v>
      </c>
      <c r="C6" s="61">
        <f>'2014 1'!E25</f>
        <v>29144</v>
      </c>
      <c r="D6" s="48"/>
      <c r="E6" s="48">
        <v>576</v>
      </c>
      <c r="F6" s="48">
        <v>10521</v>
      </c>
      <c r="G6" s="48">
        <v>3142</v>
      </c>
      <c r="H6" s="48">
        <v>74</v>
      </c>
      <c r="I6" s="48">
        <f>C6-E6-F6-G6-H6</f>
        <v>14831</v>
      </c>
      <c r="J6" s="57"/>
      <c r="K6" s="14"/>
      <c r="L6" s="14"/>
      <c r="M6" s="49"/>
    </row>
    <row r="7" spans="1:13" ht="30.75" thickBot="1">
      <c r="A7" s="13" t="s">
        <v>68</v>
      </c>
      <c r="B7" s="14">
        <v>22</v>
      </c>
      <c r="C7" s="61">
        <f>'2014 1'!E26</f>
        <v>4483</v>
      </c>
      <c r="D7" s="48"/>
      <c r="E7" s="48">
        <v>7</v>
      </c>
      <c r="F7" s="48">
        <v>1838</v>
      </c>
      <c r="G7" s="48">
        <v>516</v>
      </c>
      <c r="H7" s="48">
        <v>42</v>
      </c>
      <c r="I7" s="48">
        <f>C7-E7-F7-G7-H7</f>
        <v>2080</v>
      </c>
      <c r="J7" s="14"/>
      <c r="K7" s="14"/>
      <c r="L7" s="14"/>
      <c r="M7" s="49"/>
    </row>
    <row r="8" spans="1:13" ht="45" customHeight="1" hidden="1">
      <c r="A8" s="13" t="s">
        <v>19</v>
      </c>
      <c r="B8" s="14">
        <v>23</v>
      </c>
      <c r="C8" s="61" t="str">
        <f>'2014 1'!E27</f>
        <v>-</v>
      </c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45.75" thickBot="1">
      <c r="A9" s="13" t="s">
        <v>69</v>
      </c>
      <c r="B9" s="14">
        <v>24</v>
      </c>
      <c r="C9" s="61">
        <f>'2014 1'!E28</f>
        <v>4233</v>
      </c>
      <c r="D9" s="48"/>
      <c r="E9" s="48">
        <v>56</v>
      </c>
      <c r="F9" s="48">
        <v>1018</v>
      </c>
      <c r="G9" s="48">
        <v>293</v>
      </c>
      <c r="H9" s="48">
        <v>0</v>
      </c>
      <c r="I9" s="48">
        <f>C9-E9-F9-G9-H9</f>
        <v>2866</v>
      </c>
      <c r="J9" s="14"/>
      <c r="K9" s="14"/>
      <c r="L9" s="14"/>
      <c r="M9" s="49"/>
    </row>
    <row r="10" spans="1:13" ht="30.75" thickBot="1">
      <c r="A10" s="13" t="s">
        <v>67</v>
      </c>
      <c r="B10" s="14">
        <v>25</v>
      </c>
      <c r="C10" s="61">
        <f>'2014 1'!E29</f>
        <v>16840</v>
      </c>
      <c r="D10" s="48"/>
      <c r="E10" s="48">
        <v>531</v>
      </c>
      <c r="F10" s="48">
        <v>5295</v>
      </c>
      <c r="G10" s="48">
        <v>1581</v>
      </c>
      <c r="H10" s="48">
        <v>30</v>
      </c>
      <c r="I10" s="48">
        <f>C10-E10-F10-G10-H10</f>
        <v>9403</v>
      </c>
      <c r="J10" s="14"/>
      <c r="K10" s="14"/>
      <c r="L10" s="14"/>
      <c r="M10" s="49"/>
    </row>
    <row r="11" spans="1:13" ht="30" customHeight="1" hidden="1">
      <c r="A11" s="13" t="s">
        <v>17</v>
      </c>
      <c r="B11" s="14">
        <v>26</v>
      </c>
      <c r="C11" s="61">
        <f>'2014 1'!E30</f>
        <v>0</v>
      </c>
      <c r="D11" s="48"/>
      <c r="E11" s="48"/>
      <c r="F11" s="48"/>
      <c r="G11" s="48"/>
      <c r="H11" s="48"/>
      <c r="I11" s="48"/>
      <c r="J11" s="14"/>
      <c r="K11" s="14"/>
      <c r="L11" s="14"/>
      <c r="M11" s="49"/>
    </row>
    <row r="12" spans="1:13" ht="15" customHeight="1" hidden="1">
      <c r="A12" s="13" t="s">
        <v>16</v>
      </c>
      <c r="B12" s="14">
        <v>261</v>
      </c>
      <c r="C12" s="61">
        <f>'2014 1'!E31</f>
        <v>0</v>
      </c>
      <c r="D12" s="48"/>
      <c r="E12" s="48"/>
      <c r="F12" s="48"/>
      <c r="G12" s="48"/>
      <c r="H12" s="48"/>
      <c r="I12" s="48"/>
      <c r="J12" s="14"/>
      <c r="K12" s="14"/>
      <c r="L12" s="14"/>
      <c r="M12" s="49"/>
    </row>
    <row r="13" spans="1:13" ht="15" customHeight="1" hidden="1">
      <c r="A13" s="13" t="s">
        <v>15</v>
      </c>
      <c r="B13" s="14">
        <v>262</v>
      </c>
      <c r="C13" s="61">
        <f>'2014 1'!E32</f>
        <v>0</v>
      </c>
      <c r="D13" s="48"/>
      <c r="E13" s="48"/>
      <c r="F13" s="48"/>
      <c r="G13" s="48"/>
      <c r="H13" s="48"/>
      <c r="I13" s="48"/>
      <c r="J13" s="14"/>
      <c r="K13" s="14"/>
      <c r="L13" s="14"/>
      <c r="M13" s="49"/>
    </row>
    <row r="14" spans="1:13" ht="15" customHeight="1" hidden="1">
      <c r="A14" s="13" t="s">
        <v>14</v>
      </c>
      <c r="B14" s="14">
        <v>263</v>
      </c>
      <c r="C14" s="61">
        <f>'2014 1'!E33</f>
        <v>0</v>
      </c>
      <c r="D14" s="48"/>
      <c r="E14" s="48"/>
      <c r="F14" s="48"/>
      <c r="G14" s="48"/>
      <c r="H14" s="48"/>
      <c r="I14" s="48"/>
      <c r="J14" s="14"/>
      <c r="K14" s="14"/>
      <c r="L14" s="14"/>
      <c r="M14" s="49"/>
    </row>
    <row r="15" spans="1:13" ht="30" customHeight="1" hidden="1">
      <c r="A15" s="13" t="s">
        <v>13</v>
      </c>
      <c r="B15" s="14">
        <v>2631</v>
      </c>
      <c r="C15" s="61">
        <f>'2014 1'!E34</f>
        <v>0</v>
      </c>
      <c r="D15" s="48"/>
      <c r="E15" s="48"/>
      <c r="F15" s="48"/>
      <c r="G15" s="48"/>
      <c r="H15" s="48"/>
      <c r="I15" s="48"/>
      <c r="J15" s="14"/>
      <c r="K15" s="14"/>
      <c r="L15" s="14"/>
      <c r="M15" s="49"/>
    </row>
    <row r="16" spans="1:13" ht="30" customHeight="1" hidden="1">
      <c r="A16" s="13" t="s">
        <v>12</v>
      </c>
      <c r="B16" s="14">
        <v>2632</v>
      </c>
      <c r="C16" s="61">
        <f>'2014 1'!E35</f>
        <v>0</v>
      </c>
      <c r="D16" s="48"/>
      <c r="E16" s="48"/>
      <c r="F16" s="48"/>
      <c r="G16" s="48"/>
      <c r="H16" s="48"/>
      <c r="I16" s="48"/>
      <c r="J16" s="14"/>
      <c r="K16" s="14"/>
      <c r="L16" s="14"/>
      <c r="M16" s="49"/>
    </row>
    <row r="17" spans="1:13" ht="15" customHeight="1" hidden="1">
      <c r="A17" s="13" t="s">
        <v>11</v>
      </c>
      <c r="B17" s="14">
        <v>264</v>
      </c>
      <c r="C17" s="61">
        <f>'2014 1'!E36</f>
        <v>0</v>
      </c>
      <c r="D17" s="48"/>
      <c r="E17" s="48"/>
      <c r="F17" s="48"/>
      <c r="G17" s="48"/>
      <c r="H17" s="48"/>
      <c r="I17" s="48"/>
      <c r="J17" s="14"/>
      <c r="K17" s="14"/>
      <c r="L17" s="14"/>
      <c r="M17" s="49"/>
    </row>
    <row r="18" spans="1:13" ht="15" customHeight="1" hidden="1">
      <c r="A18" s="13" t="s">
        <v>10</v>
      </c>
      <c r="B18" s="14">
        <v>265</v>
      </c>
      <c r="C18" s="61">
        <f>'2014 1'!E37</f>
        <v>0</v>
      </c>
      <c r="D18" s="48"/>
      <c r="E18" s="48"/>
      <c r="F18" s="48"/>
      <c r="G18" s="48"/>
      <c r="H18" s="48"/>
      <c r="I18" s="48"/>
      <c r="J18" s="14"/>
      <c r="K18" s="14"/>
      <c r="L18" s="14"/>
      <c r="M18" s="49"/>
    </row>
    <row r="19" spans="1:13" ht="15" customHeight="1" hidden="1">
      <c r="A19" s="13" t="s">
        <v>9</v>
      </c>
      <c r="B19" s="14">
        <v>2651</v>
      </c>
      <c r="C19" s="61">
        <f>'2014 1'!E38</f>
        <v>0</v>
      </c>
      <c r="D19" s="48"/>
      <c r="E19" s="48"/>
      <c r="F19" s="48"/>
      <c r="G19" s="48"/>
      <c r="H19" s="48"/>
      <c r="I19" s="48"/>
      <c r="J19" s="14"/>
      <c r="K19" s="14"/>
      <c r="L19" s="14"/>
      <c r="M19" s="49"/>
    </row>
    <row r="20" spans="1:13" ht="15" customHeight="1" hidden="1">
      <c r="A20" s="13" t="s">
        <v>8</v>
      </c>
      <c r="B20" s="14">
        <v>266</v>
      </c>
      <c r="C20" s="61">
        <f>'2014 1'!E39</f>
        <v>0</v>
      </c>
      <c r="D20" s="48"/>
      <c r="E20" s="48"/>
      <c r="F20" s="48"/>
      <c r="G20" s="48"/>
      <c r="H20" s="48"/>
      <c r="I20" s="48"/>
      <c r="J20" s="14"/>
      <c r="K20" s="14"/>
      <c r="L20" s="14"/>
      <c r="M20" s="49"/>
    </row>
    <row r="21" spans="1:13" ht="15" customHeight="1" hidden="1">
      <c r="A21" s="13" t="s">
        <v>7</v>
      </c>
      <c r="B21" s="14">
        <v>2661</v>
      </c>
      <c r="C21" s="61">
        <f>'2014 1'!E40</f>
        <v>0</v>
      </c>
      <c r="D21" s="48"/>
      <c r="E21" s="48"/>
      <c r="F21" s="48"/>
      <c r="G21" s="48"/>
      <c r="H21" s="48"/>
      <c r="I21" s="48"/>
      <c r="J21" s="14"/>
      <c r="K21" s="14"/>
      <c r="L21" s="14"/>
      <c r="M21" s="49"/>
    </row>
    <row r="22" spans="1:13" ht="15" customHeight="1" hidden="1">
      <c r="A22" s="13" t="s">
        <v>6</v>
      </c>
      <c r="B22" s="14">
        <v>2662</v>
      </c>
      <c r="C22" s="61">
        <f>'2014 1'!E41</f>
        <v>0</v>
      </c>
      <c r="D22" s="48"/>
      <c r="E22" s="48"/>
      <c r="F22" s="48"/>
      <c r="G22" s="48"/>
      <c r="H22" s="48"/>
      <c r="I22" s="48"/>
      <c r="J22" s="14"/>
      <c r="K22" s="14"/>
      <c r="L22" s="14"/>
      <c r="M22" s="49"/>
    </row>
    <row r="23" spans="1:13" ht="15" customHeight="1" hidden="1">
      <c r="A23" s="13" t="s">
        <v>5</v>
      </c>
      <c r="B23" s="14">
        <v>267</v>
      </c>
      <c r="C23" s="61">
        <f>'2014 1'!E42</f>
        <v>0</v>
      </c>
      <c r="D23" s="48"/>
      <c r="E23" s="48"/>
      <c r="F23" s="48"/>
      <c r="G23" s="48"/>
      <c r="H23" s="48"/>
      <c r="I23" s="48"/>
      <c r="J23" s="14"/>
      <c r="K23" s="14"/>
      <c r="L23" s="14"/>
      <c r="M23" s="49"/>
    </row>
    <row r="24" spans="1:13" ht="30" customHeight="1" hidden="1">
      <c r="A24" s="13" t="s">
        <v>4</v>
      </c>
      <c r="B24" s="14">
        <v>27</v>
      </c>
      <c r="C24" s="61">
        <f>'2014 1'!E43</f>
        <v>0</v>
      </c>
      <c r="D24" s="48"/>
      <c r="E24" s="48"/>
      <c r="F24" s="48"/>
      <c r="G24" s="48"/>
      <c r="H24" s="48"/>
      <c r="I24" s="48"/>
      <c r="J24" s="14"/>
      <c r="K24" s="14"/>
      <c r="L24" s="14"/>
      <c r="M24" s="49"/>
    </row>
    <row r="25" spans="1:13" ht="30" customHeight="1" hidden="1">
      <c r="A25" s="13" t="s">
        <v>3</v>
      </c>
      <c r="B25" s="14">
        <v>28</v>
      </c>
      <c r="C25" s="61">
        <f>'2014 1'!E44</f>
        <v>0</v>
      </c>
      <c r="D25" s="48"/>
      <c r="E25" s="48"/>
      <c r="F25" s="48"/>
      <c r="G25" s="48"/>
      <c r="H25" s="48"/>
      <c r="I25" s="48"/>
      <c r="J25" s="14"/>
      <c r="K25" s="14"/>
      <c r="L25" s="14"/>
      <c r="M25" s="49"/>
    </row>
    <row r="26" spans="1:13" ht="30.75" thickBot="1">
      <c r="A26" s="13" t="s">
        <v>2</v>
      </c>
      <c r="B26" s="14">
        <v>30</v>
      </c>
      <c r="C26" s="61">
        <f>'2014 1'!E45</f>
        <v>65458.09523809524</v>
      </c>
      <c r="D26" s="48"/>
      <c r="E26" s="48">
        <v>1784</v>
      </c>
      <c r="F26" s="48">
        <v>23949</v>
      </c>
      <c r="G26" s="48">
        <v>7083</v>
      </c>
      <c r="H26" s="48">
        <v>874</v>
      </c>
      <c r="I26" s="48">
        <f>C26-E26-F26-G26-H26</f>
        <v>31768.095238095237</v>
      </c>
      <c r="J26" s="48"/>
      <c r="K26" s="48"/>
      <c r="L26" s="48"/>
      <c r="M26" s="52"/>
    </row>
    <row r="27" spans="1:13" ht="15.75" thickBot="1">
      <c r="A27" s="15" t="s">
        <v>1</v>
      </c>
      <c r="B27" s="16">
        <v>40</v>
      </c>
      <c r="C27" s="61">
        <f>'2014 1'!E46</f>
        <v>497</v>
      </c>
      <c r="D27" s="53"/>
      <c r="E27" s="53"/>
      <c r="F27" s="53"/>
      <c r="G27" s="53"/>
      <c r="H27" s="53"/>
      <c r="I27" s="53"/>
      <c r="J27" s="53">
        <v>0</v>
      </c>
      <c r="K27" s="53">
        <v>0</v>
      </c>
      <c r="L27" s="53">
        <v>0</v>
      </c>
      <c r="M27" s="54">
        <f>C27-J27-L27</f>
        <v>497</v>
      </c>
    </row>
    <row r="28" spans="1:13" ht="15.75" thickBot="1">
      <c r="A28" s="17" t="s">
        <v>0</v>
      </c>
      <c r="B28" s="18">
        <v>50</v>
      </c>
      <c r="C28" s="55">
        <f aca="true" t="shared" si="0" ref="C28:M28">SUM(C26:C27)</f>
        <v>65955.09523809524</v>
      </c>
      <c r="D28" s="55">
        <f t="shared" si="0"/>
        <v>0</v>
      </c>
      <c r="E28" s="55">
        <f t="shared" si="0"/>
        <v>1784</v>
      </c>
      <c r="F28" s="55">
        <f t="shared" si="0"/>
        <v>23949</v>
      </c>
      <c r="G28" s="55">
        <f t="shared" si="0"/>
        <v>7083</v>
      </c>
      <c r="H28" s="55">
        <f t="shared" si="0"/>
        <v>874</v>
      </c>
      <c r="I28" s="56">
        <f t="shared" si="0"/>
        <v>31768.095238095237</v>
      </c>
      <c r="J28" s="55">
        <f t="shared" si="0"/>
        <v>0</v>
      </c>
      <c r="K28" s="55">
        <f t="shared" si="0"/>
        <v>0</v>
      </c>
      <c r="L28" s="55">
        <f t="shared" si="0"/>
        <v>0</v>
      </c>
      <c r="M28" s="66">
        <f t="shared" si="0"/>
        <v>497</v>
      </c>
    </row>
    <row r="29" ht="15">
      <c r="C29" s="8"/>
    </row>
    <row r="30" spans="1:13" ht="18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</sheetData>
  <sheetProtection/>
  <mergeCells count="6">
    <mergeCell ref="A1:M1"/>
    <mergeCell ref="A2:A4"/>
    <mergeCell ref="B2:B4"/>
    <mergeCell ref="C2:C3"/>
    <mergeCell ref="D2:M2"/>
    <mergeCell ref="A30:M30"/>
  </mergeCells>
  <printOptions/>
  <pageMargins left="0.7" right="0.7" top="0.38" bottom="0.38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ТМТП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TimchenkoDB</dc:creator>
  <cp:keywords/>
  <dc:description/>
  <cp:lastModifiedBy>Людмила Выдрина</cp:lastModifiedBy>
  <cp:lastPrinted>2013-04-11T05:36:23Z</cp:lastPrinted>
  <dcterms:created xsi:type="dcterms:W3CDTF">2011-07-28T10:38:33Z</dcterms:created>
  <dcterms:modified xsi:type="dcterms:W3CDTF">2013-04-11T11:31:31Z</dcterms:modified>
  <cp:category/>
  <cp:version/>
  <cp:contentType/>
  <cp:contentStatus/>
</cp:coreProperties>
</file>